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Contracts\contracts\DSRIP opt out mailing\RFP\"/>
    </mc:Choice>
  </mc:AlternateContent>
  <bookViews>
    <workbookView xWindow="0" yWindow="0" windowWidth="24870" windowHeight="11520"/>
  </bookViews>
  <sheets>
    <sheet name="Sheet1" sheetId="1" r:id="rId1"/>
  </sheets>
  <definedNames>
    <definedName name="_xlnm.Print_Titles" localSheetId="0">Sheet1!$6:$6</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D29" i="1"/>
  <c r="D28" i="1"/>
  <c r="D27" i="1"/>
  <c r="D26" i="1" s="1"/>
  <c r="E39" i="1" l="1"/>
  <c r="E26" i="1"/>
  <c r="E8" i="1"/>
  <c r="E35" i="1"/>
  <c r="E29" i="1" l="1"/>
  <c r="E28" i="1"/>
  <c r="E27" i="1"/>
  <c r="E40" i="1" l="1"/>
  <c r="E41" i="1"/>
  <c r="E44" i="1" s="1"/>
  <c r="E42" i="1"/>
  <c r="E43" i="1"/>
  <c r="E11" i="1"/>
  <c r="G44" i="1" l="1"/>
  <c r="E36" i="1"/>
  <c r="G36" i="1" s="1"/>
  <c r="E9" i="1"/>
  <c r="E10" i="1"/>
  <c r="E12" i="1"/>
  <c r="E16" i="1"/>
  <c r="E17" i="1"/>
  <c r="E18" i="1"/>
  <c r="E19" i="1"/>
  <c r="E20" i="1"/>
  <c r="E21" i="1"/>
  <c r="E22" i="1"/>
  <c r="E30" i="1"/>
  <c r="H30" i="1" s="1"/>
  <c r="H45" i="1" s="1"/>
  <c r="E13" i="1" l="1"/>
  <c r="G13" i="1" s="1"/>
  <c r="E23" i="1"/>
  <c r="G23" i="1" s="1"/>
  <c r="E32" i="1" l="1"/>
  <c r="G45" i="1"/>
  <c r="E45" i="1" s="1"/>
</calcChain>
</file>

<file path=xl/sharedStrings.xml><?xml version="1.0" encoding="utf-8"?>
<sst xmlns="http://schemas.openxmlformats.org/spreadsheetml/2006/main" count="88" uniqueCount="62">
  <si>
    <t>Price per Unit</t>
  </si>
  <si>
    <t>Securely shred Undeliverable mailings</t>
  </si>
  <si>
    <t>DSRIP Opt Out Vendor Itemization</t>
  </si>
  <si>
    <t>Scanning and recording of signed Opt Out forms</t>
  </si>
  <si>
    <t xml:space="preserve">Reproduction with Variable data- 3 sheets of 20# white, 8.5 x 11, 2 sheets (pages 1, 2, 3, 4) are duplex, black , 1 sheet is simplex (page 5), variable data on page 1 and page 5
</t>
  </si>
  <si>
    <t xml:space="preserve">Inserting/Mail processing- 3 sheets of 20# bond into #10 with 1 #9 standard envelope and static insert seal and postage imprint
</t>
  </si>
  <si>
    <t>Initial Mailing: 
Non- Automated (1 oz or under- Full price rate)</t>
  </si>
  <si>
    <t>Initial Mailing: 
Automate Postage (2 oz or under- Discounted rate)</t>
  </si>
  <si>
    <t>Receive corrected addresses, process through NCOA, mail merge, recreate PDF files, and reprocess mailing within 10 days.  (reproduction, env’s, inserting, static insert and postage additional)</t>
  </si>
  <si>
    <t xml:space="preserve">Reproduction with Static data- #9 standard envelope, 20# white, black ink one side, non-security 
</t>
  </si>
  <si>
    <t xml:space="preserve">Reproduction with Static data- #10 single window envelope, 24# white, black ink two sides , security tint
</t>
  </si>
  <si>
    <t>Scanning and returning data to DOH (CIN,PPS,MCP) on daily basis</t>
  </si>
  <si>
    <t>Estimated Total Cost</t>
  </si>
  <si>
    <t>Estimate Total for Optional Services:</t>
  </si>
  <si>
    <t>Estimate Total for File Clean Up:</t>
  </si>
  <si>
    <t>Estimate Total for Opt Out Mailing (not inclusive of Optional Services):</t>
  </si>
  <si>
    <t>New Enrollment Mailing (First Attempt) w/out Postage costs</t>
  </si>
  <si>
    <t>Estimated Total (New Enrollment Mailing (First Attempt)):</t>
  </si>
  <si>
    <t>Comments</t>
  </si>
  <si>
    <r>
      <rPr>
        <b/>
        <sz val="11"/>
        <color theme="1"/>
        <rFont val="Calibri"/>
        <family val="2"/>
        <scheme val="minor"/>
      </rPr>
      <t>Deliverable 1:</t>
    </r>
    <r>
      <rPr>
        <sz val="11"/>
        <color theme="1"/>
        <rFont val="Calibri"/>
        <family val="2"/>
        <scheme val="minor"/>
      </rPr>
      <t xml:space="preserve"> Initial Mailing billable at completion of Initial Mailing (at per unit cost times # of items mailed). </t>
    </r>
  </si>
  <si>
    <r>
      <rPr>
        <b/>
        <sz val="11"/>
        <color theme="1"/>
        <rFont val="Calibri"/>
        <family val="2"/>
        <scheme val="minor"/>
      </rPr>
      <t xml:space="preserve">Deliverable 2: </t>
    </r>
    <r>
      <rPr>
        <sz val="11"/>
        <color theme="1"/>
        <rFont val="Calibri"/>
        <family val="2"/>
        <scheme val="minor"/>
      </rPr>
      <t xml:space="preserve">Second Mailing billable at completion of Second Mailing (at per unit cost times # of items mailed). </t>
    </r>
  </si>
  <si>
    <t>* Price per unit is per thousand records</t>
  </si>
  <si>
    <t>Estimate Total Postage:</t>
  </si>
  <si>
    <t xml:space="preserve">Payment terms will be: Monthly vouchers based on the deliverables listed within this cost itemization </t>
  </si>
  <si>
    <t>New Enrollment Mailing (Second Attempt) w/out Postage costs</t>
  </si>
  <si>
    <t>Estimated Postage: New Enrollment Mailing (1st &amp; 2nd Attempt)</t>
  </si>
  <si>
    <t>Estimated Total New Enrollment Mailing (Second Attempt)):</t>
  </si>
  <si>
    <r>
      <rPr>
        <b/>
        <sz val="11"/>
        <color theme="1"/>
        <rFont val="Calibri"/>
        <family val="2"/>
        <scheme val="minor"/>
      </rPr>
      <t>Deliverable 3:</t>
    </r>
    <r>
      <rPr>
        <sz val="11"/>
        <color theme="1"/>
        <rFont val="Calibri"/>
        <family val="2"/>
        <scheme val="minor"/>
      </rPr>
      <t xml:space="preserve"> Postage payment will be funded to vendor as distribution takes place.  </t>
    </r>
  </si>
  <si>
    <t>Y</t>
  </si>
  <si>
    <t>Additional Services</t>
  </si>
  <si>
    <t>Address Cleansing/Validation and Data Analysis (Additional Services)</t>
  </si>
  <si>
    <t>Postage Cost</t>
  </si>
  <si>
    <t>Reproduction/Distribution Cost</t>
  </si>
  <si>
    <t>Estimated Total Units*</t>
  </si>
  <si>
    <t>Delivery System Reform Incentive Payment (DSRIP) Program Opt Out Mailing</t>
  </si>
  <si>
    <t>New York State Department of Health</t>
  </si>
  <si>
    <t>Attachment C - Cost Proposal</t>
  </si>
  <si>
    <t>When completing the spreadsheet, Bidders shall:</t>
  </si>
  <si>
    <t>Bidder Address:</t>
  </si>
  <si>
    <t>Bidder Authorized Representative:</t>
  </si>
  <si>
    <t>Print Name</t>
  </si>
  <si>
    <t>Date</t>
  </si>
  <si>
    <t>Title</t>
  </si>
  <si>
    <t>Signature</t>
  </si>
  <si>
    <t xml:space="preserve">• Bidders shall propose a per unit price to provide all activities (Column B, “DSRIP Opt-Out Vendor Itemization”).  Bidders shall enter their proposed per unit price in the green cells in Column C, “Price Per Unit”.
</t>
  </si>
  <si>
    <t>• Bidders shall propose additional Address Cleansing/Validation and Data Analysis Services (Column B, “DSRIP Opt-Out Vendor Itemization”) in the green cells, rows 38 to 42 as needed.  Bidders shall enter their proposed per unit price for these additional services in the green cells in Column C, “Price Per Unit”.</t>
  </si>
  <si>
    <t>• Bidders shall only input/edit cells in green in the table above.</t>
  </si>
  <si>
    <t>Second Mailing:
Non- Automated (2 oz or under- Discounted rate)</t>
  </si>
  <si>
    <t>Second Attempt:
Non- Automated (1 oz or under- Full price rate)</t>
  </si>
  <si>
    <t>20% Opts Out signed and returned by member</t>
  </si>
  <si>
    <t>*Option 1</t>
  </si>
  <si>
    <t>*Option 2</t>
  </si>
  <si>
    <t>*Option 3</t>
  </si>
  <si>
    <t>*Option 4</t>
  </si>
  <si>
    <t>*Option 5</t>
  </si>
  <si>
    <t>Estimate of 10% undeliverable to member</t>
  </si>
  <si>
    <t>YEAR 2</t>
  </si>
  <si>
    <t xml:space="preserve">Payment Conditions </t>
  </si>
  <si>
    <t>Estimated to shred 240,000 undeliverables (10%) from 1st attempt and 50% of undeliverables of second attempt</t>
  </si>
  <si>
    <t xml:space="preserve">Estimated Contract Year 2 Amount </t>
  </si>
  <si>
    <t>**  The quantities listed are only estimates and are based upon the approximation of historic volumes.  There is no guarantee of actual quantities.  The actual numbers may be higher or lower.  NYS DOH payment will be based upon actual volumes.  Estimates are over a 1 year contract period.</t>
  </si>
  <si>
    <t>The Bidder's Total Bid Price will be the sum of the estimated contract Year 1 amount and the estimated contract Year 2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</si>
</sst>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
  </numFmts>
  <fonts count="4" x14ac:knownFonts="1">
    <font>
      <sz val="11"/>
      <color theme="1"/>
      <name val="Calibri"/>
      <family val="2"/>
      <scheme val="minor"/>
    </font>
    <font>
      <b/>
      <sz val="11"/>
      <color theme="1"/>
      <name val="Calibri"/>
      <family val="2"/>
      <scheme val="minor"/>
    </font>
    <font>
      <b/>
      <sz val="16"/>
      <color theme="1"/>
      <name val="Calibri"/>
      <family val="2"/>
      <scheme val="minor"/>
    </font>
    <font>
      <b/>
      <sz val="2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indexed="64"/>
      </top>
      <bottom/>
      <diagonal/>
    </border>
  </borders>
  <cellStyleXfs count="1">
    <xf numFmtId="0" fontId="0" fillId="0" borderId="0"/>
  </cellStyleXfs>
  <cellXfs count="70">
    <xf numFmtId="0" fontId="0" fillId="0" borderId="0" xfId="0"/>
    <xf numFmtId="0" fontId="0" fillId="0" borderId="0" xfId="0" applyFont="1"/>
    <xf numFmtId="0" fontId="0" fillId="0" borderId="0" xfId="0" applyFont="1" applyAlignment="1">
      <alignment wrapText="1"/>
    </xf>
    <xf numFmtId="0" fontId="0" fillId="0" borderId="1" xfId="0" applyFont="1" applyBorder="1"/>
    <xf numFmtId="3" fontId="0" fillId="0" borderId="1" xfId="0" applyNumberFormat="1" applyFont="1" applyBorder="1"/>
    <xf numFmtId="3" fontId="0" fillId="0" borderId="1" xfId="0" applyNumberFormat="1" applyFont="1" applyFill="1" applyBorder="1"/>
    <xf numFmtId="0" fontId="0" fillId="0" borderId="0" xfId="0" applyFont="1" applyAlignment="1">
      <alignment horizontal="left" vertical="top"/>
    </xf>
    <xf numFmtId="0" fontId="1" fillId="0" borderId="0" xfId="0" applyFont="1" applyAlignment="1">
      <alignment horizontal="left" vertical="top"/>
    </xf>
    <xf numFmtId="164" fontId="0" fillId="0" borderId="0" xfId="0" applyNumberFormat="1" applyFont="1"/>
    <xf numFmtId="164" fontId="0" fillId="0" borderId="1" xfId="0" applyNumberFormat="1" applyFont="1" applyBorder="1"/>
    <xf numFmtId="164" fontId="1" fillId="0" borderId="1" xfId="0" applyNumberFormat="1" applyFont="1" applyBorder="1"/>
    <xf numFmtId="0" fontId="1" fillId="0" borderId="0" xfId="0" applyFont="1" applyFill="1" applyAlignment="1">
      <alignment horizontal="left" vertical="top"/>
    </xf>
    <xf numFmtId="0" fontId="1" fillId="0" borderId="0" xfId="0" applyFont="1" applyFill="1"/>
    <xf numFmtId="164" fontId="1" fillId="0" borderId="0" xfId="0" applyNumberFormat="1" applyFont="1" applyFill="1"/>
    <xf numFmtId="0" fontId="0" fillId="0" borderId="0" xfId="0" applyFont="1" applyAlignment="1">
      <alignment vertical="top" wrapText="1"/>
    </xf>
    <xf numFmtId="0" fontId="0" fillId="0" borderId="1" xfId="0" applyFont="1" applyBorder="1" applyAlignment="1">
      <alignment vertical="top" wrapText="1"/>
    </xf>
    <xf numFmtId="0" fontId="0" fillId="0" borderId="1" xfId="0" applyFont="1" applyBorder="1" applyAlignment="1">
      <alignment wrapText="1"/>
    </xf>
    <xf numFmtId="0" fontId="0" fillId="0" borderId="1" xfId="0" applyFont="1" applyBorder="1" applyAlignment="1">
      <alignment horizontal="left" wrapText="1"/>
    </xf>
    <xf numFmtId="164" fontId="0" fillId="0" borderId="1"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0" fillId="4" borderId="1" xfId="0" applyFont="1" applyFill="1" applyBorder="1"/>
    <xf numFmtId="3" fontId="0" fillId="4" borderId="1" xfId="0" applyNumberFormat="1" applyFont="1" applyFill="1" applyBorder="1"/>
    <xf numFmtId="164" fontId="0" fillId="4" borderId="1" xfId="0" applyNumberFormat="1" applyFont="1" applyFill="1" applyBorder="1"/>
    <xf numFmtId="0" fontId="0" fillId="4" borderId="1" xfId="0" applyFont="1" applyFill="1" applyBorder="1" applyAlignment="1">
      <alignment vertical="top" wrapText="1"/>
    </xf>
    <xf numFmtId="0" fontId="2" fillId="3" borderId="2" xfId="0" applyFont="1" applyFill="1" applyBorder="1" applyAlignment="1">
      <alignment horizontal="center" vertical="center"/>
    </xf>
    <xf numFmtId="0" fontId="1" fillId="3" borderId="3"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5" xfId="0" applyFont="1" applyBorder="1" applyAlignment="1">
      <alignment horizontal="left" vertical="top"/>
    </xf>
    <xf numFmtId="0" fontId="0" fillId="0" borderId="6" xfId="0" applyFont="1" applyBorder="1" applyAlignment="1">
      <alignment wrapText="1"/>
    </xf>
    <xf numFmtId="0" fontId="0" fillId="0" borderId="5" xfId="0" applyFont="1" applyBorder="1" applyAlignment="1">
      <alignment horizontal="left" vertical="top" wrapText="1"/>
    </xf>
    <xf numFmtId="0" fontId="0" fillId="4" borderId="5" xfId="0" applyFont="1" applyFill="1" applyBorder="1" applyAlignment="1">
      <alignment horizontal="left" vertical="top"/>
    </xf>
    <xf numFmtId="0" fontId="0" fillId="4" borderId="6" xfId="0" applyFont="1" applyFill="1" applyBorder="1" applyAlignment="1">
      <alignment wrapText="1"/>
    </xf>
    <xf numFmtId="0" fontId="1" fillId="4" borderId="5" xfId="0" applyFont="1" applyFill="1" applyBorder="1" applyAlignment="1">
      <alignment horizontal="left" vertical="top"/>
    </xf>
    <xf numFmtId="0" fontId="1" fillId="0" borderId="5" xfId="0" applyFont="1" applyBorder="1" applyAlignment="1">
      <alignment horizontal="left" vertical="top" wrapText="1"/>
    </xf>
    <xf numFmtId="0" fontId="0" fillId="0" borderId="6" xfId="0" applyFont="1" applyBorder="1" applyAlignment="1">
      <alignment horizontal="left" vertical="top" wrapText="1"/>
    </xf>
    <xf numFmtId="164" fontId="0" fillId="0" borderId="6" xfId="0" applyNumberFormat="1" applyFont="1" applyBorder="1" applyAlignment="1">
      <alignment wrapText="1"/>
    </xf>
    <xf numFmtId="0" fontId="0" fillId="0" borderId="5" xfId="0" applyFont="1" applyBorder="1" applyAlignment="1">
      <alignment horizontal="left" vertical="top"/>
    </xf>
    <xf numFmtId="0" fontId="0" fillId="0" borderId="6" xfId="0" applyFont="1" applyBorder="1"/>
    <xf numFmtId="0" fontId="1" fillId="2" borderId="8" xfId="0" applyFont="1" applyFill="1" applyBorder="1" applyAlignment="1">
      <alignment horizontal="left" vertical="top"/>
    </xf>
    <xf numFmtId="0" fontId="1" fillId="2" borderId="9" xfId="0" applyFont="1" applyFill="1" applyBorder="1"/>
    <xf numFmtId="164" fontId="1" fillId="2" borderId="9" xfId="0" applyNumberFormat="1" applyFont="1" applyFill="1" applyBorder="1"/>
    <xf numFmtId="0" fontId="0" fillId="0" borderId="9" xfId="0" applyFont="1" applyBorder="1" applyAlignment="1">
      <alignment vertical="top" wrapText="1"/>
    </xf>
    <xf numFmtId="0" fontId="0" fillId="0" borderId="10" xfId="0" applyFont="1" applyBorder="1" applyAlignment="1">
      <alignment wrapText="1"/>
    </xf>
    <xf numFmtId="0" fontId="1" fillId="3" borderId="11" xfId="0" applyFont="1" applyFill="1" applyBorder="1" applyAlignment="1">
      <alignment horizontal="center" vertical="center" wrapText="1"/>
    </xf>
    <xf numFmtId="0" fontId="0" fillId="0" borderId="7" xfId="0" applyFont="1" applyBorder="1" applyAlignment="1">
      <alignment horizontal="center" vertical="top" wrapText="1"/>
    </xf>
    <xf numFmtId="164" fontId="0" fillId="0" borderId="7" xfId="0" applyNumberFormat="1" applyFont="1" applyBorder="1" applyAlignment="1">
      <alignment horizontal="center" vertical="top" wrapText="1"/>
    </xf>
    <xf numFmtId="0" fontId="0" fillId="4" borderId="7" xfId="0" applyFont="1" applyFill="1" applyBorder="1" applyAlignment="1">
      <alignment horizontal="center" vertical="top" wrapText="1"/>
    </xf>
    <xf numFmtId="0" fontId="0" fillId="0" borderId="7" xfId="0" applyFont="1" applyBorder="1" applyAlignment="1">
      <alignment horizontal="center" wrapText="1"/>
    </xf>
    <xf numFmtId="0" fontId="0" fillId="0" borderId="1" xfId="0" applyFont="1" applyBorder="1" applyAlignment="1">
      <alignment horizontal="center" vertical="top" wrapText="1"/>
    </xf>
    <xf numFmtId="0" fontId="0" fillId="0" borderId="1" xfId="0" applyFont="1" applyBorder="1" applyAlignment="1">
      <alignment horizontal="center"/>
    </xf>
    <xf numFmtId="0" fontId="0" fillId="0" borderId="7" xfId="0" applyFont="1" applyBorder="1" applyAlignment="1">
      <alignment horizontal="center"/>
    </xf>
    <xf numFmtId="164" fontId="0" fillId="0" borderId="7" xfId="0" applyNumberFormat="1" applyFont="1" applyBorder="1" applyAlignment="1">
      <alignment horizontal="center"/>
    </xf>
    <xf numFmtId="164" fontId="0" fillId="4" borderId="7" xfId="0" applyNumberFormat="1" applyFont="1" applyFill="1" applyBorder="1" applyAlignment="1">
      <alignment horizontal="center" vertical="top" wrapText="1"/>
    </xf>
    <xf numFmtId="0" fontId="0" fillId="5" borderId="5" xfId="0" applyFont="1" applyFill="1" applyBorder="1" applyAlignment="1">
      <alignment horizontal="left" vertical="center"/>
    </xf>
    <xf numFmtId="164" fontId="0" fillId="0" borderId="1" xfId="0" applyNumberFormat="1" applyFont="1" applyBorder="1" applyAlignment="1">
      <alignment horizontal="center" vertical="top" wrapText="1"/>
    </xf>
    <xf numFmtId="164" fontId="0" fillId="2" borderId="12" xfId="0" applyNumberFormat="1" applyFont="1" applyFill="1" applyBorder="1" applyAlignment="1">
      <alignment horizontal="center" wrapText="1"/>
    </xf>
    <xf numFmtId="0" fontId="0" fillId="0" borderId="0" xfId="0" applyFont="1" applyAlignment="1">
      <alignment horizontal="left" vertical="top" wrapText="1"/>
    </xf>
    <xf numFmtId="0" fontId="1" fillId="0" borderId="13" xfId="0" applyFont="1" applyBorder="1" applyAlignment="1">
      <alignment horizontal="left" vertical="top"/>
    </xf>
    <xf numFmtId="0" fontId="0" fillId="0" borderId="0" xfId="0" applyFont="1" applyFill="1" applyAlignment="1">
      <alignment horizontal="left" vertical="top" wrapText="1"/>
    </xf>
    <xf numFmtId="165" fontId="0" fillId="0" borderId="1" xfId="0" applyNumberFormat="1" applyFont="1" applyBorder="1"/>
    <xf numFmtId="165" fontId="0" fillId="0" borderId="0" xfId="0" applyNumberFormat="1" applyFont="1"/>
    <xf numFmtId="165" fontId="1" fillId="3" borderId="3" xfId="0" applyNumberFormat="1" applyFont="1" applyFill="1" applyBorder="1" applyAlignment="1">
      <alignment horizontal="center" vertical="center" wrapText="1"/>
    </xf>
    <xf numFmtId="165" fontId="0" fillId="5" borderId="1" xfId="0" applyNumberFormat="1" applyFont="1" applyFill="1" applyBorder="1"/>
    <xf numFmtId="165" fontId="0" fillId="4" borderId="1" xfId="0" applyNumberFormat="1" applyFont="1" applyFill="1" applyBorder="1"/>
    <xf numFmtId="165" fontId="1" fillId="2" borderId="9" xfId="0" applyNumberFormat="1" applyFont="1" applyFill="1" applyBorder="1"/>
    <xf numFmtId="165" fontId="1" fillId="0" borderId="0" xfId="0" applyNumberFormat="1" applyFont="1" applyFill="1"/>
    <xf numFmtId="0" fontId="3" fillId="0" borderId="0" xfId="0" applyFont="1" applyAlignment="1">
      <alignment horizontal="center"/>
    </xf>
    <xf numFmtId="0" fontId="0"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4"/>
  <sheetViews>
    <sheetView tabSelected="1" zoomScale="85" zoomScaleNormal="85" workbookViewId="0">
      <pane ySplit="6" topLeftCell="A7" activePane="bottomLeft" state="frozen"/>
      <selection pane="bottomLeft" activeCell="G59" sqref="G59"/>
    </sheetView>
  </sheetViews>
  <sheetFormatPr defaultRowHeight="15" x14ac:dyDescent="0.25"/>
  <cols>
    <col min="1" max="1" width="9.140625" style="1"/>
    <col min="2" max="2" width="62.5703125" style="6" customWidth="1"/>
    <col min="3" max="3" width="11.5703125" style="62" customWidth="1"/>
    <col min="4" max="4" width="12.42578125" style="1" customWidth="1"/>
    <col min="5" max="5" width="17.42578125" style="8" customWidth="1"/>
    <col min="6" max="6" width="33" style="14" customWidth="1"/>
    <col min="7" max="7" width="11.7109375" style="14" customWidth="1"/>
    <col min="8" max="8" width="12.28515625" style="14" customWidth="1"/>
    <col min="9" max="9" width="38.85546875" style="2" customWidth="1"/>
    <col min="10" max="16384" width="9.140625" style="1"/>
  </cols>
  <sheetData>
    <row r="1" spans="2:9" x14ac:dyDescent="0.25">
      <c r="B1" s="7" t="s">
        <v>35</v>
      </c>
    </row>
    <row r="2" spans="2:9" x14ac:dyDescent="0.25">
      <c r="B2" s="7" t="s">
        <v>34</v>
      </c>
    </row>
    <row r="3" spans="2:9" x14ac:dyDescent="0.25">
      <c r="B3" s="7" t="s">
        <v>36</v>
      </c>
      <c r="D3" s="68" t="s">
        <v>56</v>
      </c>
      <c r="E3" s="68"/>
    </row>
    <row r="4" spans="2:9" x14ac:dyDescent="0.25">
      <c r="D4" s="68"/>
      <c r="E4" s="68"/>
    </row>
    <row r="5" spans="2:9" ht="15.75" thickBot="1" x14ac:dyDescent="0.3"/>
    <row r="6" spans="2:9" ht="45" x14ac:dyDescent="0.25">
      <c r="B6" s="25" t="s">
        <v>2</v>
      </c>
      <c r="C6" s="63" t="s">
        <v>0</v>
      </c>
      <c r="D6" s="26" t="s">
        <v>33</v>
      </c>
      <c r="E6" s="27" t="s">
        <v>12</v>
      </c>
      <c r="F6" s="26" t="s">
        <v>18</v>
      </c>
      <c r="G6" s="45" t="s">
        <v>32</v>
      </c>
      <c r="H6" s="45" t="s">
        <v>31</v>
      </c>
      <c r="I6" s="28" t="s">
        <v>57</v>
      </c>
    </row>
    <row r="7" spans="2:9" ht="45" x14ac:dyDescent="0.25">
      <c r="B7" s="29" t="s">
        <v>16</v>
      </c>
      <c r="C7" s="61"/>
      <c r="D7" s="3"/>
      <c r="E7" s="9"/>
      <c r="F7" s="15"/>
      <c r="G7" s="46"/>
      <c r="H7" s="46"/>
      <c r="I7" s="30" t="s">
        <v>19</v>
      </c>
    </row>
    <row r="8" spans="2:9" ht="46.5" customHeight="1" x14ac:dyDescent="0.25">
      <c r="B8" s="31" t="s">
        <v>4</v>
      </c>
      <c r="C8" s="64"/>
      <c r="D8" s="4">
        <v>2400000</v>
      </c>
      <c r="E8" s="9">
        <f>C8*D8</f>
        <v>0</v>
      </c>
      <c r="F8" s="15"/>
      <c r="G8" s="46" t="s">
        <v>28</v>
      </c>
      <c r="H8" s="46"/>
      <c r="I8" s="30"/>
    </row>
    <row r="9" spans="2:9" ht="30.75" customHeight="1" x14ac:dyDescent="0.25">
      <c r="B9" s="31" t="s">
        <v>9</v>
      </c>
      <c r="C9" s="64"/>
      <c r="D9" s="4">
        <v>2400000</v>
      </c>
      <c r="E9" s="9">
        <f t="shared" ref="E9:E12" si="0">C9*D9</f>
        <v>0</v>
      </c>
      <c r="F9" s="15"/>
      <c r="G9" s="46" t="s">
        <v>28</v>
      </c>
      <c r="H9" s="46"/>
      <c r="I9" s="30"/>
    </row>
    <row r="10" spans="2:9" ht="30.75" customHeight="1" x14ac:dyDescent="0.25">
      <c r="B10" s="31" t="s">
        <v>10</v>
      </c>
      <c r="C10" s="64"/>
      <c r="D10" s="4">
        <v>2400000</v>
      </c>
      <c r="E10" s="9">
        <f t="shared" si="0"/>
        <v>0</v>
      </c>
      <c r="F10" s="15"/>
      <c r="G10" s="46" t="s">
        <v>28</v>
      </c>
      <c r="H10" s="46"/>
      <c r="I10" s="30"/>
    </row>
    <row r="11" spans="2:9" ht="45" x14ac:dyDescent="0.25">
      <c r="B11" s="31" t="s">
        <v>8</v>
      </c>
      <c r="C11" s="64"/>
      <c r="D11" s="4">
        <v>2400000</v>
      </c>
      <c r="E11" s="9">
        <f t="shared" si="0"/>
        <v>0</v>
      </c>
      <c r="F11" s="15"/>
      <c r="G11" s="46" t="s">
        <v>28</v>
      </c>
      <c r="H11" s="46"/>
      <c r="I11" s="30"/>
    </row>
    <row r="12" spans="2:9" ht="33" customHeight="1" x14ac:dyDescent="0.25">
      <c r="B12" s="31" t="s">
        <v>5</v>
      </c>
      <c r="C12" s="64"/>
      <c r="D12" s="4">
        <v>2400000</v>
      </c>
      <c r="E12" s="9">
        <f t="shared" si="0"/>
        <v>0</v>
      </c>
      <c r="F12" s="15"/>
      <c r="G12" s="46" t="s">
        <v>28</v>
      </c>
      <c r="H12" s="46"/>
      <c r="I12" s="30"/>
    </row>
    <row r="13" spans="2:9" x14ac:dyDescent="0.25">
      <c r="B13" s="29" t="s">
        <v>17</v>
      </c>
      <c r="C13" s="61"/>
      <c r="D13" s="4"/>
      <c r="E13" s="10">
        <f>SUM(E8:E12)</f>
        <v>0</v>
      </c>
      <c r="F13" s="15"/>
      <c r="G13" s="47">
        <f>E13</f>
        <v>0</v>
      </c>
      <c r="H13" s="47"/>
      <c r="I13" s="30"/>
    </row>
    <row r="14" spans="2:9" x14ac:dyDescent="0.25">
      <c r="B14" s="32"/>
      <c r="C14" s="65"/>
      <c r="D14" s="22"/>
      <c r="E14" s="23"/>
      <c r="F14" s="24"/>
      <c r="G14" s="48"/>
      <c r="H14" s="48"/>
      <c r="I14" s="33"/>
    </row>
    <row r="15" spans="2:9" ht="45" x14ac:dyDescent="0.25">
      <c r="B15" s="29" t="s">
        <v>24</v>
      </c>
      <c r="C15" s="61"/>
      <c r="D15" s="4"/>
      <c r="E15" s="9"/>
      <c r="F15" s="15"/>
      <c r="G15" s="46"/>
      <c r="H15" s="46"/>
      <c r="I15" s="30" t="s">
        <v>20</v>
      </c>
    </row>
    <row r="16" spans="2:9" ht="30" x14ac:dyDescent="0.25">
      <c r="B16" s="31" t="s">
        <v>11</v>
      </c>
      <c r="C16" s="64"/>
      <c r="D16" s="4">
        <v>240000</v>
      </c>
      <c r="E16" s="9">
        <f>C16*D16</f>
        <v>0</v>
      </c>
      <c r="F16" s="17" t="s">
        <v>55</v>
      </c>
      <c r="G16" s="49" t="s">
        <v>28</v>
      </c>
      <c r="H16" s="49"/>
      <c r="I16" s="30"/>
    </row>
    <row r="17" spans="2:9" ht="46.5" customHeight="1" x14ac:dyDescent="0.25">
      <c r="B17" s="31" t="s">
        <v>4</v>
      </c>
      <c r="C17" s="64"/>
      <c r="D17" s="4">
        <v>240000</v>
      </c>
      <c r="E17" s="9">
        <f t="shared" ref="E17:E21" si="1">C17*D17</f>
        <v>0</v>
      </c>
      <c r="F17" s="15"/>
      <c r="G17" s="46" t="s">
        <v>28</v>
      </c>
      <c r="H17" s="46"/>
      <c r="I17" s="30"/>
    </row>
    <row r="18" spans="2:9" ht="29.25" customHeight="1" x14ac:dyDescent="0.25">
      <c r="B18" s="31" t="s">
        <v>9</v>
      </c>
      <c r="C18" s="64"/>
      <c r="D18" s="4">
        <v>240000</v>
      </c>
      <c r="E18" s="9">
        <f t="shared" si="1"/>
        <v>0</v>
      </c>
      <c r="F18" s="15"/>
      <c r="G18" s="46" t="s">
        <v>28</v>
      </c>
      <c r="H18" s="46"/>
      <c r="I18" s="30"/>
    </row>
    <row r="19" spans="2:9" ht="30.75" customHeight="1" x14ac:dyDescent="0.25">
      <c r="B19" s="31" t="s">
        <v>10</v>
      </c>
      <c r="C19" s="64"/>
      <c r="D19" s="4">
        <v>240000</v>
      </c>
      <c r="E19" s="9">
        <f t="shared" si="1"/>
        <v>0</v>
      </c>
      <c r="F19" s="15"/>
      <c r="G19" s="46" t="s">
        <v>28</v>
      </c>
      <c r="H19" s="46"/>
      <c r="I19" s="30"/>
    </row>
    <row r="20" spans="2:9" ht="30.75" customHeight="1" x14ac:dyDescent="0.25">
      <c r="B20" s="31" t="s">
        <v>5</v>
      </c>
      <c r="C20" s="64"/>
      <c r="D20" s="4">
        <v>240000</v>
      </c>
      <c r="E20" s="9">
        <f t="shared" si="1"/>
        <v>0</v>
      </c>
      <c r="F20" s="15"/>
      <c r="G20" s="46" t="s">
        <v>28</v>
      </c>
      <c r="H20" s="46"/>
      <c r="I20" s="30"/>
    </row>
    <row r="21" spans="2:9" ht="45" x14ac:dyDescent="0.25">
      <c r="B21" s="31" t="s">
        <v>8</v>
      </c>
      <c r="C21" s="64"/>
      <c r="D21" s="4">
        <v>240000</v>
      </c>
      <c r="E21" s="9">
        <f t="shared" si="1"/>
        <v>0</v>
      </c>
      <c r="F21" s="15"/>
      <c r="G21" s="46" t="s">
        <v>28</v>
      </c>
      <c r="H21" s="46"/>
      <c r="I21" s="30"/>
    </row>
    <row r="22" spans="2:9" ht="60" x14ac:dyDescent="0.25">
      <c r="B22" s="31" t="s">
        <v>1</v>
      </c>
      <c r="C22" s="64"/>
      <c r="D22" s="5">
        <v>360000</v>
      </c>
      <c r="E22" s="9">
        <f>C22*D22</f>
        <v>0</v>
      </c>
      <c r="F22" s="15" t="s">
        <v>58</v>
      </c>
      <c r="G22" s="46" t="s">
        <v>28</v>
      </c>
      <c r="H22" s="46"/>
      <c r="I22" s="30"/>
    </row>
    <row r="23" spans="2:9" x14ac:dyDescent="0.25">
      <c r="B23" s="29" t="s">
        <v>26</v>
      </c>
      <c r="C23" s="61"/>
      <c r="D23" s="4"/>
      <c r="E23" s="10">
        <f>SUM(E16:E22)</f>
        <v>0</v>
      </c>
      <c r="F23" s="15"/>
      <c r="G23" s="47">
        <f>E23</f>
        <v>0</v>
      </c>
      <c r="H23" s="47"/>
      <c r="I23" s="37"/>
    </row>
    <row r="24" spans="2:9" x14ac:dyDescent="0.25">
      <c r="B24" s="34"/>
      <c r="C24" s="65"/>
      <c r="D24" s="21"/>
      <c r="E24" s="23"/>
      <c r="F24" s="24"/>
      <c r="G24" s="54"/>
      <c r="H24" s="54"/>
      <c r="I24" s="33"/>
    </row>
    <row r="25" spans="2:9" ht="45" x14ac:dyDescent="0.25">
      <c r="B25" s="35" t="s">
        <v>25</v>
      </c>
      <c r="C25" s="61"/>
      <c r="D25" s="4"/>
      <c r="E25" s="9"/>
      <c r="F25" s="15"/>
      <c r="G25" s="50"/>
      <c r="H25" s="46"/>
      <c r="I25" s="36" t="s">
        <v>27</v>
      </c>
    </row>
    <row r="26" spans="2:9" ht="30" x14ac:dyDescent="0.25">
      <c r="B26" s="31" t="s">
        <v>7</v>
      </c>
      <c r="C26" s="64"/>
      <c r="D26" s="4">
        <f>D12-D27</f>
        <v>1596262</v>
      </c>
      <c r="E26" s="9">
        <f>C26*D26</f>
        <v>0</v>
      </c>
      <c r="F26" s="15"/>
      <c r="G26" s="50"/>
      <c r="H26" s="46" t="s">
        <v>28</v>
      </c>
      <c r="I26" s="30"/>
    </row>
    <row r="27" spans="2:9" ht="30" x14ac:dyDescent="0.25">
      <c r="B27" s="31" t="s">
        <v>6</v>
      </c>
      <c r="C27" s="64"/>
      <c r="D27" s="4">
        <f>1607476/2</f>
        <v>803738</v>
      </c>
      <c r="E27" s="9">
        <f>C27*D27</f>
        <v>0</v>
      </c>
      <c r="F27" s="18"/>
      <c r="G27" s="56"/>
      <c r="H27" s="47" t="s">
        <v>28</v>
      </c>
      <c r="I27" s="37"/>
    </row>
    <row r="28" spans="2:9" ht="30" x14ac:dyDescent="0.25">
      <c r="B28" s="31" t="s">
        <v>47</v>
      </c>
      <c r="C28" s="64"/>
      <c r="D28" s="4">
        <f>317000/2</f>
        <v>158500</v>
      </c>
      <c r="E28" s="9">
        <f>C28*D28</f>
        <v>0</v>
      </c>
      <c r="F28" s="18"/>
      <c r="G28" s="56"/>
      <c r="H28" s="47" t="s">
        <v>28</v>
      </c>
      <c r="I28" s="37"/>
    </row>
    <row r="29" spans="2:9" ht="30" x14ac:dyDescent="0.25">
      <c r="B29" s="31" t="s">
        <v>48</v>
      </c>
      <c r="C29" s="64"/>
      <c r="D29" s="4">
        <f>163000/2</f>
        <v>81500</v>
      </c>
      <c r="E29" s="9">
        <f>C29*D29</f>
        <v>0</v>
      </c>
      <c r="F29" s="15"/>
      <c r="G29" s="50"/>
      <c r="H29" s="46" t="s">
        <v>28</v>
      </c>
      <c r="I29" s="37"/>
    </row>
    <row r="30" spans="2:9" x14ac:dyDescent="0.25">
      <c r="B30" s="29" t="s">
        <v>22</v>
      </c>
      <c r="C30" s="61"/>
      <c r="D30" s="4"/>
      <c r="E30" s="10">
        <f>SUM(E26:E29)</f>
        <v>0</v>
      </c>
      <c r="F30" s="15"/>
      <c r="G30" s="50"/>
      <c r="H30" s="47">
        <f>E30</f>
        <v>0</v>
      </c>
      <c r="I30" s="30"/>
    </row>
    <row r="31" spans="2:9" x14ac:dyDescent="0.25">
      <c r="B31" s="32"/>
      <c r="C31" s="65"/>
      <c r="D31" s="21"/>
      <c r="E31" s="23"/>
      <c r="F31" s="24"/>
      <c r="G31" s="48"/>
      <c r="H31" s="48"/>
      <c r="I31" s="33"/>
    </row>
    <row r="32" spans="2:9" x14ac:dyDescent="0.25">
      <c r="B32" s="29" t="s">
        <v>15</v>
      </c>
      <c r="C32" s="61"/>
      <c r="D32" s="3"/>
      <c r="E32" s="10">
        <f>E13+E23+E30</f>
        <v>0</v>
      </c>
      <c r="F32" s="15"/>
      <c r="G32" s="46"/>
      <c r="H32" s="46"/>
      <c r="I32" s="30"/>
    </row>
    <row r="33" spans="2:9" x14ac:dyDescent="0.25">
      <c r="B33" s="32"/>
      <c r="C33" s="65"/>
      <c r="D33" s="21"/>
      <c r="E33" s="23"/>
      <c r="F33" s="24"/>
      <c r="G33" s="48"/>
      <c r="H33" s="48"/>
      <c r="I33" s="33"/>
    </row>
    <row r="34" spans="2:9" x14ac:dyDescent="0.25">
      <c r="B34" s="29" t="s">
        <v>29</v>
      </c>
      <c r="C34" s="61"/>
      <c r="D34" s="3"/>
      <c r="E34" s="9"/>
      <c r="F34" s="15"/>
      <c r="G34" s="46"/>
      <c r="H34" s="46"/>
      <c r="I34" s="30"/>
    </row>
    <row r="35" spans="2:9" ht="30" x14ac:dyDescent="0.25">
      <c r="B35" s="38" t="s">
        <v>3</v>
      </c>
      <c r="C35" s="64"/>
      <c r="D35" s="4">
        <f>(D8+D16)*0.2</f>
        <v>528000</v>
      </c>
      <c r="E35" s="9">
        <f>C35*D35</f>
        <v>0</v>
      </c>
      <c r="F35" s="15" t="s">
        <v>49</v>
      </c>
      <c r="G35" s="46" t="s">
        <v>28</v>
      </c>
      <c r="H35" s="46"/>
      <c r="I35" s="30"/>
    </row>
    <row r="36" spans="2:9" x14ac:dyDescent="0.25">
      <c r="B36" s="29" t="s">
        <v>13</v>
      </c>
      <c r="C36" s="61"/>
      <c r="D36" s="3"/>
      <c r="E36" s="10">
        <f>E35+E44</f>
        <v>0</v>
      </c>
      <c r="F36" s="15"/>
      <c r="G36" s="47">
        <f>E36</f>
        <v>0</v>
      </c>
      <c r="H36" s="47"/>
      <c r="I36" s="30"/>
    </row>
    <row r="37" spans="2:9" x14ac:dyDescent="0.25">
      <c r="B37" s="34"/>
      <c r="C37" s="65"/>
      <c r="D37" s="21"/>
      <c r="E37" s="23"/>
      <c r="F37" s="24"/>
      <c r="G37" s="48"/>
      <c r="H37" s="48"/>
      <c r="I37" s="33"/>
    </row>
    <row r="38" spans="2:9" ht="30" x14ac:dyDescent="0.25">
      <c r="B38" s="29" t="s">
        <v>30</v>
      </c>
      <c r="C38" s="61"/>
      <c r="D38" s="4"/>
      <c r="E38" s="9"/>
      <c r="F38" s="16" t="s">
        <v>21</v>
      </c>
      <c r="G38" s="49"/>
      <c r="H38" s="49"/>
      <c r="I38" s="30"/>
    </row>
    <row r="39" spans="2:9" x14ac:dyDescent="0.25">
      <c r="B39" s="55" t="s">
        <v>50</v>
      </c>
      <c r="C39" s="64"/>
      <c r="D39" s="4">
        <v>1250000</v>
      </c>
      <c r="E39" s="9">
        <f>C39*2500</f>
        <v>0</v>
      </c>
      <c r="F39" s="15"/>
      <c r="G39" s="50" t="s">
        <v>28</v>
      </c>
      <c r="H39" s="50"/>
      <c r="I39" s="16"/>
    </row>
    <row r="40" spans="2:9" x14ac:dyDescent="0.25">
      <c r="B40" s="55" t="s">
        <v>51</v>
      </c>
      <c r="C40" s="64"/>
      <c r="D40" s="4">
        <v>1250000</v>
      </c>
      <c r="E40" s="9">
        <f t="shared" ref="E40:E43" si="2">C40*2500</f>
        <v>0</v>
      </c>
      <c r="F40" s="15"/>
      <c r="G40" s="50" t="s">
        <v>28</v>
      </c>
      <c r="H40" s="50"/>
      <c r="I40" s="16"/>
    </row>
    <row r="41" spans="2:9" x14ac:dyDescent="0.25">
      <c r="B41" s="55" t="s">
        <v>52</v>
      </c>
      <c r="C41" s="64"/>
      <c r="D41" s="4">
        <v>1250000</v>
      </c>
      <c r="E41" s="9">
        <f t="shared" si="2"/>
        <v>0</v>
      </c>
      <c r="F41" s="3"/>
      <c r="G41" s="51" t="s">
        <v>28</v>
      </c>
      <c r="H41" s="50"/>
      <c r="I41" s="3"/>
    </row>
    <row r="42" spans="2:9" x14ac:dyDescent="0.25">
      <c r="B42" s="55" t="s">
        <v>53</v>
      </c>
      <c r="C42" s="64"/>
      <c r="D42" s="4">
        <v>1250000</v>
      </c>
      <c r="E42" s="9">
        <f t="shared" si="2"/>
        <v>0</v>
      </c>
      <c r="F42" s="3"/>
      <c r="G42" s="52" t="s">
        <v>28</v>
      </c>
      <c r="H42" s="46"/>
      <c r="I42" s="39"/>
    </row>
    <row r="43" spans="2:9" x14ac:dyDescent="0.25">
      <c r="B43" s="55" t="s">
        <v>54</v>
      </c>
      <c r="C43" s="64"/>
      <c r="D43" s="4">
        <v>1250000</v>
      </c>
      <c r="E43" s="9">
        <f t="shared" si="2"/>
        <v>0</v>
      </c>
      <c r="F43" s="3"/>
      <c r="G43" s="52" t="s">
        <v>28</v>
      </c>
      <c r="H43" s="46"/>
      <c r="I43" s="39"/>
    </row>
    <row r="44" spans="2:9" x14ac:dyDescent="0.25">
      <c r="B44" s="29" t="s">
        <v>14</v>
      </c>
      <c r="C44" s="61"/>
      <c r="D44" s="4"/>
      <c r="E44" s="10">
        <f>SUM(E39:E43)</f>
        <v>0</v>
      </c>
      <c r="F44" s="3"/>
      <c r="G44" s="53">
        <f>E44</f>
        <v>0</v>
      </c>
      <c r="H44" s="53"/>
      <c r="I44" s="39"/>
    </row>
    <row r="45" spans="2:9" ht="45.75" thickBot="1" x14ac:dyDescent="0.3">
      <c r="B45" s="40" t="s">
        <v>59</v>
      </c>
      <c r="C45" s="66"/>
      <c r="D45" s="41"/>
      <c r="E45" s="42">
        <f>G45+H45</f>
        <v>0</v>
      </c>
      <c r="F45" s="43"/>
      <c r="G45" s="57">
        <f>G13+G23+G36</f>
        <v>0</v>
      </c>
      <c r="H45" s="57">
        <f>H30</f>
        <v>0</v>
      </c>
      <c r="I45" s="44" t="s">
        <v>23</v>
      </c>
    </row>
    <row r="46" spans="2:9" x14ac:dyDescent="0.25">
      <c r="B46" s="11"/>
      <c r="C46" s="67"/>
      <c r="D46" s="12"/>
      <c r="E46" s="13"/>
      <c r="F46" s="19"/>
      <c r="G46" s="19"/>
      <c r="H46" s="19"/>
      <c r="I46" s="20"/>
    </row>
    <row r="47" spans="2:9" ht="78" customHeight="1" x14ac:dyDescent="0.25">
      <c r="B47" s="60" t="s">
        <v>60</v>
      </c>
      <c r="C47" s="67"/>
      <c r="D47" s="69" t="s">
        <v>61</v>
      </c>
      <c r="E47" s="69"/>
      <c r="F47" s="69"/>
      <c r="G47" s="19"/>
      <c r="H47" s="19"/>
      <c r="I47" s="20"/>
    </row>
    <row r="49" spans="2:9" x14ac:dyDescent="0.25">
      <c r="B49" s="7" t="s">
        <v>37</v>
      </c>
    </row>
    <row r="50" spans="2:9" ht="63.75" customHeight="1" x14ac:dyDescent="0.25">
      <c r="B50" s="58" t="s">
        <v>44</v>
      </c>
      <c r="D50" s="69" t="s">
        <v>45</v>
      </c>
      <c r="E50" s="69"/>
      <c r="F50" s="69"/>
      <c r="H50" s="69" t="s">
        <v>46</v>
      </c>
      <c r="I50" s="69"/>
    </row>
    <row r="52" spans="2:9" x14ac:dyDescent="0.25">
      <c r="B52" s="7" t="s">
        <v>38</v>
      </c>
    </row>
    <row r="53" spans="2:9" x14ac:dyDescent="0.25">
      <c r="B53" s="7"/>
    </row>
    <row r="54" spans="2:9" x14ac:dyDescent="0.25">
      <c r="B54" s="7"/>
    </row>
    <row r="55" spans="2:9" x14ac:dyDescent="0.25">
      <c r="B55" s="7"/>
    </row>
    <row r="56" spans="2:9" x14ac:dyDescent="0.25">
      <c r="B56" s="7"/>
    </row>
    <row r="57" spans="2:9" x14ac:dyDescent="0.25">
      <c r="B57" s="7" t="s">
        <v>39</v>
      </c>
    </row>
    <row r="58" spans="2:9" x14ac:dyDescent="0.25">
      <c r="B58" s="7"/>
    </row>
    <row r="59" spans="2:9" x14ac:dyDescent="0.25">
      <c r="B59" s="7"/>
    </row>
    <row r="60" spans="2:9" x14ac:dyDescent="0.25">
      <c r="B60" s="59" t="s">
        <v>40</v>
      </c>
    </row>
    <row r="61" spans="2:9" x14ac:dyDescent="0.25">
      <c r="B61" s="7"/>
    </row>
    <row r="62" spans="2:9" x14ac:dyDescent="0.25">
      <c r="B62" s="7"/>
    </row>
    <row r="63" spans="2:9" x14ac:dyDescent="0.25">
      <c r="B63" s="59" t="s">
        <v>42</v>
      </c>
    </row>
    <row r="64" spans="2:9" x14ac:dyDescent="0.25">
      <c r="B64" s="7"/>
    </row>
    <row r="65" spans="2:2" x14ac:dyDescent="0.25">
      <c r="B65" s="7"/>
    </row>
    <row r="66" spans="2:2" x14ac:dyDescent="0.25">
      <c r="B66" s="59" t="s">
        <v>41</v>
      </c>
    </row>
    <row r="67" spans="2:2" x14ac:dyDescent="0.25">
      <c r="B67" s="7"/>
    </row>
    <row r="68" spans="2:2" x14ac:dyDescent="0.25">
      <c r="B68" s="7"/>
    </row>
    <row r="69" spans="2:2" x14ac:dyDescent="0.25">
      <c r="B69" s="7"/>
    </row>
    <row r="70" spans="2:2" x14ac:dyDescent="0.25">
      <c r="B70" s="7"/>
    </row>
    <row r="71" spans="2:2" x14ac:dyDescent="0.25">
      <c r="B71" s="59" t="s">
        <v>43</v>
      </c>
    </row>
    <row r="72" spans="2:2" x14ac:dyDescent="0.25">
      <c r="B72" s="7"/>
    </row>
    <row r="73" spans="2:2" x14ac:dyDescent="0.25">
      <c r="B73" s="7"/>
    </row>
    <row r="74" spans="2:2" x14ac:dyDescent="0.25">
      <c r="B74" s="7"/>
    </row>
  </sheetData>
  <mergeCells count="4">
    <mergeCell ref="D3:E4"/>
    <mergeCell ref="D47:F47"/>
    <mergeCell ref="D50:F50"/>
    <mergeCell ref="H50:I50"/>
  </mergeCells>
  <pageMargins left="0.7" right="0.7" top="0.75" bottom="0.75" header="0.3" footer="0.3"/>
  <pageSetup scale="59"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Saladino</dc:creator>
  <cp:lastModifiedBy>Justin Seastrum</cp:lastModifiedBy>
  <cp:lastPrinted>2016-05-11T18:42:47Z</cp:lastPrinted>
  <dcterms:created xsi:type="dcterms:W3CDTF">2015-05-21T14:28:10Z</dcterms:created>
  <dcterms:modified xsi:type="dcterms:W3CDTF">2016-05-11T18:44:39Z</dcterms:modified>
</cp:coreProperties>
</file>