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075" windowHeight="9720" tabRatio="867" firstSheet="1" activeTab="1"/>
  </bookViews>
  <sheets>
    <sheet name="OPWDD Statewide" sheetId="7" r:id="rId1"/>
    <sheet name="OPWDD FIDA Region" sheetId="10" r:id="rId2"/>
    <sheet name="OPWDD Central Region" sheetId="11" r:id="rId3"/>
    <sheet name="OPWDD Northern Region" sheetId="12" r:id="rId4"/>
    <sheet name="OPWDD Western Region" sheetId="13" r:id="rId5"/>
    <sheet name="OPWDD State Wards" sheetId="14" r:id="rId6"/>
    <sheet name="Sheet1" sheetId="15" state="hidden" r:id="rId7"/>
    <sheet name="Sheet2" sheetId="16" state="hidden" r:id="rId8"/>
  </sheets>
  <calcPr calcId="145621"/>
</workbook>
</file>

<file path=xl/calcChain.xml><?xml version="1.0" encoding="utf-8"?>
<calcChain xmlns="http://schemas.openxmlformats.org/spreadsheetml/2006/main">
  <c r="P24" i="14" l="1"/>
  <c r="H24" i="14"/>
  <c r="N24" i="14"/>
  <c r="J24" i="14"/>
  <c r="L24" i="14" s="1"/>
  <c r="F24" i="14"/>
  <c r="D24" i="14"/>
  <c r="B24" i="14"/>
  <c r="P24" i="13"/>
  <c r="H24" i="13"/>
  <c r="N24" i="13"/>
  <c r="J24" i="13"/>
  <c r="L24" i="13" s="1"/>
  <c r="F24" i="13"/>
  <c r="D24" i="13"/>
  <c r="B24" i="13"/>
  <c r="B12" i="13" s="1"/>
  <c r="D24" i="7"/>
  <c r="B24" i="7"/>
  <c r="J12" i="7"/>
  <c r="E27" i="15"/>
  <c r="E28" i="15" s="1"/>
  <c r="N12" i="7"/>
  <c r="F12" i="7"/>
  <c r="B12" i="7"/>
  <c r="F28" i="15"/>
  <c r="G27" i="15"/>
  <c r="G28" i="15" s="1"/>
  <c r="F27" i="15"/>
  <c r="D1" i="15"/>
  <c r="E1" i="15" s="1"/>
  <c r="D2" i="15"/>
  <c r="E2" i="15" s="1"/>
  <c r="D3" i="15"/>
  <c r="E3" i="15" s="1"/>
  <c r="P12" i="13" l="1"/>
  <c r="P12" i="14"/>
  <c r="P12" i="7"/>
  <c r="O12" i="10"/>
  <c r="O12" i="11"/>
  <c r="O12" i="12"/>
  <c r="O12" i="13"/>
  <c r="O12" i="14"/>
  <c r="O12" i="7"/>
  <c r="N12" i="13"/>
  <c r="N12" i="14"/>
  <c r="L12" i="13"/>
  <c r="L12" i="14"/>
  <c r="L12" i="7"/>
  <c r="K12" i="10"/>
  <c r="K12" i="11"/>
  <c r="K12" i="12"/>
  <c r="K12" i="13"/>
  <c r="K12" i="14"/>
  <c r="K12" i="7"/>
  <c r="J12" i="13"/>
  <c r="J12" i="14"/>
  <c r="H12" i="13"/>
  <c r="H12" i="14"/>
  <c r="H12" i="7"/>
  <c r="G12" i="10"/>
  <c r="G12" i="11"/>
  <c r="G12" i="12"/>
  <c r="G12" i="13"/>
  <c r="G12" i="14"/>
  <c r="G12" i="7"/>
  <c r="F12" i="13"/>
  <c r="F12" i="14"/>
  <c r="D12" i="13"/>
  <c r="D12" i="14"/>
  <c r="C12" i="10"/>
  <c r="C12" i="11"/>
  <c r="C12" i="12"/>
  <c r="C12" i="13"/>
  <c r="C12" i="14"/>
  <c r="C12" i="7"/>
  <c r="B12" i="14"/>
  <c r="N24" i="7" l="1"/>
  <c r="P24" i="7" s="1"/>
  <c r="J24" i="7"/>
  <c r="L24" i="7" s="1"/>
  <c r="F24" i="7"/>
  <c r="H24" i="7" s="1"/>
  <c r="D12" i="7"/>
  <c r="Q83" i="14"/>
  <c r="M83" i="14"/>
  <c r="I83" i="14"/>
  <c r="Q82" i="14"/>
  <c r="M82" i="14"/>
  <c r="I82" i="14"/>
  <c r="Q81" i="14"/>
  <c r="M81" i="14"/>
  <c r="I81" i="14"/>
  <c r="Q80" i="14"/>
  <c r="M80" i="14"/>
  <c r="I80" i="14"/>
  <c r="Q79" i="14"/>
  <c r="M79" i="14"/>
  <c r="I79" i="14"/>
  <c r="Q78" i="14"/>
  <c r="M78" i="14"/>
  <c r="I78" i="14"/>
  <c r="Q77" i="14"/>
  <c r="M77" i="14"/>
  <c r="I77" i="14"/>
  <c r="Q76" i="14"/>
  <c r="M76" i="14"/>
  <c r="I76" i="14"/>
  <c r="Q75" i="14"/>
  <c r="M75" i="14"/>
  <c r="I75" i="14"/>
  <c r="Q74" i="14"/>
  <c r="M74" i="14"/>
  <c r="I74" i="14"/>
  <c r="Q73" i="14"/>
  <c r="M73" i="14"/>
  <c r="I73" i="14"/>
  <c r="Q72" i="14"/>
  <c r="M72" i="14"/>
  <c r="I72" i="14"/>
  <c r="Q71" i="14"/>
  <c r="M71" i="14"/>
  <c r="I71" i="14"/>
  <c r="Q70" i="14"/>
  <c r="M70" i="14"/>
  <c r="I70" i="14"/>
  <c r="Q69" i="14"/>
  <c r="M69" i="14"/>
  <c r="I69" i="14"/>
  <c r="Q68" i="14"/>
  <c r="M68" i="14"/>
  <c r="I68" i="14"/>
  <c r="Q67" i="14"/>
  <c r="M67" i="14"/>
  <c r="I67" i="14"/>
  <c r="Q66" i="14"/>
  <c r="M66" i="14"/>
  <c r="I66" i="14"/>
  <c r="Q65" i="14"/>
  <c r="M65" i="14"/>
  <c r="I65" i="14"/>
  <c r="Q64" i="14"/>
  <c r="M64" i="14"/>
  <c r="I64" i="14"/>
  <c r="Q62" i="14"/>
  <c r="M62" i="14"/>
  <c r="I62" i="14"/>
  <c r="Q61" i="14"/>
  <c r="M61" i="14"/>
  <c r="I61" i="14"/>
  <c r="Q60" i="14"/>
  <c r="M60" i="14"/>
  <c r="I60" i="14"/>
  <c r="Q59" i="14"/>
  <c r="M59" i="14"/>
  <c r="I59" i="14"/>
  <c r="Q58" i="14"/>
  <c r="M58" i="14"/>
  <c r="I58" i="14"/>
  <c r="Q57" i="14"/>
  <c r="M57" i="14"/>
  <c r="I57" i="14"/>
  <c r="Q56" i="14"/>
  <c r="M56" i="14"/>
  <c r="I56" i="14"/>
  <c r="Q55" i="14"/>
  <c r="M55" i="14"/>
  <c r="I55" i="14"/>
  <c r="Q54" i="14"/>
  <c r="M54" i="14"/>
  <c r="I54" i="14"/>
  <c r="Q53" i="14"/>
  <c r="M53" i="14"/>
  <c r="I53" i="14"/>
  <c r="Q52" i="14"/>
  <c r="M52" i="14"/>
  <c r="I52" i="14"/>
  <c r="Q51" i="14"/>
  <c r="M51" i="14"/>
  <c r="I51" i="14"/>
  <c r="Q50" i="14"/>
  <c r="M50" i="14"/>
  <c r="I50" i="14"/>
  <c r="Q49" i="14"/>
  <c r="M49" i="14"/>
  <c r="I49" i="14"/>
  <c r="Q48" i="14"/>
  <c r="M48" i="14"/>
  <c r="I48" i="14"/>
  <c r="Q47" i="14"/>
  <c r="M47" i="14"/>
  <c r="I47" i="14"/>
  <c r="Q46" i="14"/>
  <c r="M46" i="14"/>
  <c r="I46" i="14"/>
  <c r="Q45" i="14"/>
  <c r="M45" i="14"/>
  <c r="I45" i="14"/>
  <c r="Q44" i="14"/>
  <c r="M44" i="14"/>
  <c r="I44" i="14"/>
  <c r="Q43" i="14"/>
  <c r="M43" i="14"/>
  <c r="I43" i="14"/>
  <c r="Q42" i="14"/>
  <c r="M42" i="14"/>
  <c r="I42" i="14"/>
  <c r="Q41" i="14"/>
  <c r="M41" i="14"/>
  <c r="I41" i="14"/>
  <c r="Q40" i="14"/>
  <c r="M40" i="14"/>
  <c r="I40" i="14"/>
  <c r="Q39" i="14"/>
  <c r="M39" i="14"/>
  <c r="I39" i="14"/>
  <c r="Q38" i="14"/>
  <c r="M38" i="14"/>
  <c r="I38" i="14"/>
  <c r="Q37" i="14"/>
  <c r="M37" i="14"/>
  <c r="I37" i="14"/>
  <c r="Q36" i="14"/>
  <c r="M36" i="14"/>
  <c r="I36" i="14"/>
  <c r="Q35" i="14"/>
  <c r="M35" i="14"/>
  <c r="I35" i="14"/>
  <c r="Q34" i="14"/>
  <c r="M34" i="14"/>
  <c r="I34" i="14"/>
  <c r="Q33" i="14"/>
  <c r="M33" i="14"/>
  <c r="I33" i="14"/>
  <c r="Q32" i="14"/>
  <c r="M32" i="14"/>
  <c r="I32" i="14"/>
  <c r="Q31" i="14"/>
  <c r="M31" i="14"/>
  <c r="I31" i="14"/>
  <c r="Q30" i="14"/>
  <c r="M30" i="14"/>
  <c r="I30" i="14"/>
  <c r="Q29" i="14"/>
  <c r="M29" i="14"/>
  <c r="I29" i="14"/>
  <c r="Q28" i="14"/>
  <c r="M28" i="14"/>
  <c r="I28" i="14"/>
  <c r="Q27" i="14"/>
  <c r="M27" i="14"/>
  <c r="I27" i="14"/>
  <c r="Q26" i="14"/>
  <c r="M26" i="14"/>
  <c r="I26" i="14"/>
  <c r="Q25" i="14"/>
  <c r="M25" i="14"/>
  <c r="I25" i="14"/>
  <c r="Q23" i="14"/>
  <c r="M23" i="14"/>
  <c r="I23" i="14"/>
  <c r="Q22" i="14"/>
  <c r="M22" i="14"/>
  <c r="I22" i="14"/>
  <c r="Q21" i="14"/>
  <c r="M21" i="14"/>
  <c r="I21" i="14"/>
  <c r="Q20" i="14"/>
  <c r="M20" i="14"/>
  <c r="I20" i="14"/>
  <c r="Q19" i="14"/>
  <c r="M19" i="14"/>
  <c r="I19" i="14"/>
  <c r="Q18" i="14"/>
  <c r="M18" i="14"/>
  <c r="I18" i="14"/>
  <c r="Q17" i="14"/>
  <c r="M17" i="14"/>
  <c r="I17" i="14"/>
  <c r="Q16" i="14"/>
  <c r="M16" i="14"/>
  <c r="I16" i="14"/>
  <c r="Q15" i="14"/>
  <c r="M15" i="14"/>
  <c r="I15" i="14"/>
  <c r="Q14" i="14"/>
  <c r="M14" i="14"/>
  <c r="I14" i="14"/>
  <c r="D8" i="14"/>
  <c r="D7" i="14"/>
  <c r="D6" i="14"/>
  <c r="C5" i="14"/>
  <c r="E83" i="14" s="1"/>
  <c r="B5" i="14"/>
  <c r="Q83" i="13"/>
  <c r="M83" i="13"/>
  <c r="I83" i="13"/>
  <c r="Q82" i="13"/>
  <c r="M82" i="13"/>
  <c r="I82" i="13"/>
  <c r="Q81" i="13"/>
  <c r="M81" i="13"/>
  <c r="I81" i="13"/>
  <c r="Q80" i="13"/>
  <c r="M80" i="13"/>
  <c r="I80" i="13"/>
  <c r="Q79" i="13"/>
  <c r="M79" i="13"/>
  <c r="I79" i="13"/>
  <c r="Q78" i="13"/>
  <c r="M78" i="13"/>
  <c r="I78" i="13"/>
  <c r="Q77" i="13"/>
  <c r="M77" i="13"/>
  <c r="I77" i="13"/>
  <c r="Q76" i="13"/>
  <c r="M76" i="13"/>
  <c r="I76" i="13"/>
  <c r="Q75" i="13"/>
  <c r="M75" i="13"/>
  <c r="I75" i="13"/>
  <c r="Q74" i="13"/>
  <c r="M74" i="13"/>
  <c r="I74" i="13"/>
  <c r="Q73" i="13"/>
  <c r="M73" i="13"/>
  <c r="I73" i="13"/>
  <c r="Q72" i="13"/>
  <c r="M72" i="13"/>
  <c r="I72" i="13"/>
  <c r="Q71" i="13"/>
  <c r="M71" i="13"/>
  <c r="I71" i="13"/>
  <c r="Q70" i="13"/>
  <c r="M70" i="13"/>
  <c r="I70" i="13"/>
  <c r="Q69" i="13"/>
  <c r="M69" i="13"/>
  <c r="I69" i="13"/>
  <c r="Q68" i="13"/>
  <c r="M68" i="13"/>
  <c r="I68" i="13"/>
  <c r="Q67" i="13"/>
  <c r="M67" i="13"/>
  <c r="I67" i="13"/>
  <c r="Q66" i="13"/>
  <c r="M66" i="13"/>
  <c r="I66" i="13"/>
  <c r="Q65" i="13"/>
  <c r="M65" i="13"/>
  <c r="I65" i="13"/>
  <c r="Q64" i="13"/>
  <c r="M64" i="13"/>
  <c r="I64" i="13"/>
  <c r="Q62" i="13"/>
  <c r="M62" i="13"/>
  <c r="I62" i="13"/>
  <c r="Q61" i="13"/>
  <c r="M61" i="13"/>
  <c r="I61" i="13"/>
  <c r="Q60" i="13"/>
  <c r="M60" i="13"/>
  <c r="I60" i="13"/>
  <c r="Q59" i="13"/>
  <c r="M59" i="13"/>
  <c r="I59" i="13"/>
  <c r="Q58" i="13"/>
  <c r="M58" i="13"/>
  <c r="I58" i="13"/>
  <c r="Q57" i="13"/>
  <c r="M57" i="13"/>
  <c r="I57" i="13"/>
  <c r="Q56" i="13"/>
  <c r="M56" i="13"/>
  <c r="I56" i="13"/>
  <c r="Q55" i="13"/>
  <c r="M55" i="13"/>
  <c r="I55" i="13"/>
  <c r="Q54" i="13"/>
  <c r="M54" i="13"/>
  <c r="I54" i="13"/>
  <c r="Q53" i="13"/>
  <c r="M53" i="13"/>
  <c r="I53" i="13"/>
  <c r="Q52" i="13"/>
  <c r="M52" i="13"/>
  <c r="I52" i="13"/>
  <c r="Q51" i="13"/>
  <c r="M51" i="13"/>
  <c r="I51" i="13"/>
  <c r="Q50" i="13"/>
  <c r="M50" i="13"/>
  <c r="I50" i="13"/>
  <c r="Q49" i="13"/>
  <c r="M49" i="13"/>
  <c r="I49" i="13"/>
  <c r="Q48" i="13"/>
  <c r="M48" i="13"/>
  <c r="I48" i="13"/>
  <c r="Q47" i="13"/>
  <c r="M47" i="13"/>
  <c r="I47" i="13"/>
  <c r="Q46" i="13"/>
  <c r="M46" i="13"/>
  <c r="I46" i="13"/>
  <c r="Q45" i="13"/>
  <c r="M45" i="13"/>
  <c r="I45" i="13"/>
  <c r="Q44" i="13"/>
  <c r="M44" i="13"/>
  <c r="I44" i="13"/>
  <c r="Q43" i="13"/>
  <c r="M43" i="13"/>
  <c r="I43" i="13"/>
  <c r="Q42" i="13"/>
  <c r="M42" i="13"/>
  <c r="I42" i="13"/>
  <c r="Q41" i="13"/>
  <c r="M41" i="13"/>
  <c r="I41" i="13"/>
  <c r="Q40" i="13"/>
  <c r="M40" i="13"/>
  <c r="I40" i="13"/>
  <c r="Q39" i="13"/>
  <c r="M39" i="13"/>
  <c r="I39" i="13"/>
  <c r="Q38" i="13"/>
  <c r="M38" i="13"/>
  <c r="I38" i="13"/>
  <c r="Q37" i="13"/>
  <c r="M37" i="13"/>
  <c r="I37" i="13"/>
  <c r="Q36" i="13"/>
  <c r="M36" i="13"/>
  <c r="I36" i="13"/>
  <c r="Q35" i="13"/>
  <c r="M35" i="13"/>
  <c r="I35" i="13"/>
  <c r="Q34" i="13"/>
  <c r="M34" i="13"/>
  <c r="I34" i="13"/>
  <c r="Q33" i="13"/>
  <c r="M33" i="13"/>
  <c r="I33" i="13"/>
  <c r="Q32" i="13"/>
  <c r="M32" i="13"/>
  <c r="I32" i="13"/>
  <c r="Q31" i="13"/>
  <c r="M31" i="13"/>
  <c r="I31" i="13"/>
  <c r="Q30" i="13"/>
  <c r="M30" i="13"/>
  <c r="I30" i="13"/>
  <c r="Q29" i="13"/>
  <c r="M29" i="13"/>
  <c r="I29" i="13"/>
  <c r="Q28" i="13"/>
  <c r="M28" i="13"/>
  <c r="I28" i="13"/>
  <c r="Q27" i="13"/>
  <c r="M27" i="13"/>
  <c r="I27" i="13"/>
  <c r="Q26" i="13"/>
  <c r="M26" i="13"/>
  <c r="I26" i="13"/>
  <c r="Q25" i="13"/>
  <c r="M25" i="13"/>
  <c r="I25" i="13"/>
  <c r="Q23" i="13"/>
  <c r="M23" i="13"/>
  <c r="I23" i="13"/>
  <c r="Q22" i="13"/>
  <c r="M22" i="13"/>
  <c r="I22" i="13"/>
  <c r="Q21" i="13"/>
  <c r="M21" i="13"/>
  <c r="I21" i="13"/>
  <c r="Q20" i="13"/>
  <c r="M20" i="13"/>
  <c r="I20" i="13"/>
  <c r="Q19" i="13"/>
  <c r="M19" i="13"/>
  <c r="I19" i="13"/>
  <c r="Q18" i="13"/>
  <c r="M18" i="13"/>
  <c r="I18" i="13"/>
  <c r="Q17" i="13"/>
  <c r="M17" i="13"/>
  <c r="I17" i="13"/>
  <c r="Q16" i="13"/>
  <c r="M16" i="13"/>
  <c r="I16" i="13"/>
  <c r="Q15" i="13"/>
  <c r="M15" i="13"/>
  <c r="I15" i="13"/>
  <c r="Q14" i="13"/>
  <c r="M14" i="13"/>
  <c r="I14" i="13"/>
  <c r="D8" i="13"/>
  <c r="D7" i="13"/>
  <c r="D6" i="13"/>
  <c r="C5" i="13"/>
  <c r="B5" i="13"/>
  <c r="N24" i="12"/>
  <c r="J24" i="12"/>
  <c r="F24" i="12"/>
  <c r="B24" i="12"/>
  <c r="Q83" i="12"/>
  <c r="M83" i="12"/>
  <c r="I83" i="12"/>
  <c r="Q82" i="12"/>
  <c r="M82" i="12"/>
  <c r="I82" i="12"/>
  <c r="Q81" i="12"/>
  <c r="M81" i="12"/>
  <c r="I81" i="12"/>
  <c r="Q80" i="12"/>
  <c r="M80" i="12"/>
  <c r="I80" i="12"/>
  <c r="Q79" i="12"/>
  <c r="M79" i="12"/>
  <c r="I79" i="12"/>
  <c r="Q78" i="12"/>
  <c r="M78" i="12"/>
  <c r="I78" i="12"/>
  <c r="Q77" i="12"/>
  <c r="M77" i="12"/>
  <c r="I77" i="12"/>
  <c r="Q76" i="12"/>
  <c r="M76" i="12"/>
  <c r="I76" i="12"/>
  <c r="Q75" i="12"/>
  <c r="M75" i="12"/>
  <c r="I75" i="12"/>
  <c r="Q74" i="12"/>
  <c r="M74" i="12"/>
  <c r="I74" i="12"/>
  <c r="Q73" i="12"/>
  <c r="M73" i="12"/>
  <c r="I73" i="12"/>
  <c r="Q72" i="12"/>
  <c r="M72" i="12"/>
  <c r="I72" i="12"/>
  <c r="Q71" i="12"/>
  <c r="M71" i="12"/>
  <c r="I71" i="12"/>
  <c r="Q70" i="12"/>
  <c r="M70" i="12"/>
  <c r="I70" i="12"/>
  <c r="Q69" i="12"/>
  <c r="M69" i="12"/>
  <c r="I69" i="12"/>
  <c r="Q68" i="12"/>
  <c r="M68" i="12"/>
  <c r="I68" i="12"/>
  <c r="Q67" i="12"/>
  <c r="M67" i="12"/>
  <c r="I67" i="12"/>
  <c r="Q66" i="12"/>
  <c r="M66" i="12"/>
  <c r="I66" i="12"/>
  <c r="Q65" i="12"/>
  <c r="M65" i="12"/>
  <c r="I65" i="12"/>
  <c r="Q64" i="12"/>
  <c r="M64" i="12"/>
  <c r="I64" i="12"/>
  <c r="Q62" i="12"/>
  <c r="M62" i="12"/>
  <c r="I62" i="12"/>
  <c r="Q61" i="12"/>
  <c r="M61" i="12"/>
  <c r="I61" i="12"/>
  <c r="Q60" i="12"/>
  <c r="M60" i="12"/>
  <c r="I60" i="12"/>
  <c r="Q59" i="12"/>
  <c r="M59" i="12"/>
  <c r="I59" i="12"/>
  <c r="Q58" i="12"/>
  <c r="M58" i="12"/>
  <c r="I58" i="12"/>
  <c r="Q57" i="12"/>
  <c r="M57" i="12"/>
  <c r="I57" i="12"/>
  <c r="Q56" i="12"/>
  <c r="M56" i="12"/>
  <c r="I56" i="12"/>
  <c r="Q55" i="12"/>
  <c r="M55" i="12"/>
  <c r="I55" i="12"/>
  <c r="Q54" i="12"/>
  <c r="M54" i="12"/>
  <c r="I54" i="12"/>
  <c r="Q53" i="12"/>
  <c r="M53" i="12"/>
  <c r="I53" i="12"/>
  <c r="Q52" i="12"/>
  <c r="M52" i="12"/>
  <c r="I52" i="12"/>
  <c r="Q51" i="12"/>
  <c r="M51" i="12"/>
  <c r="I51" i="12"/>
  <c r="Q50" i="12"/>
  <c r="M50" i="12"/>
  <c r="I50" i="12"/>
  <c r="Q49" i="12"/>
  <c r="M49" i="12"/>
  <c r="I49" i="12"/>
  <c r="Q48" i="12"/>
  <c r="M48" i="12"/>
  <c r="I48" i="12"/>
  <c r="Q47" i="12"/>
  <c r="M47" i="12"/>
  <c r="I47" i="12"/>
  <c r="Q46" i="12"/>
  <c r="M46" i="12"/>
  <c r="I46" i="12"/>
  <c r="Q45" i="12"/>
  <c r="M45" i="12"/>
  <c r="I45" i="12"/>
  <c r="Q44" i="12"/>
  <c r="M44" i="12"/>
  <c r="I44" i="12"/>
  <c r="Q43" i="12"/>
  <c r="M43" i="12"/>
  <c r="I43" i="12"/>
  <c r="Q42" i="12"/>
  <c r="M42" i="12"/>
  <c r="I42" i="12"/>
  <c r="Q41" i="12"/>
  <c r="M41" i="12"/>
  <c r="I41" i="12"/>
  <c r="Q40" i="12"/>
  <c r="M40" i="12"/>
  <c r="I40" i="12"/>
  <c r="Q39" i="12"/>
  <c r="M39" i="12"/>
  <c r="I39" i="12"/>
  <c r="Q38" i="12"/>
  <c r="M38" i="12"/>
  <c r="I38" i="12"/>
  <c r="Q37" i="12"/>
  <c r="M37" i="12"/>
  <c r="I37" i="12"/>
  <c r="Q36" i="12"/>
  <c r="M36" i="12"/>
  <c r="I36" i="12"/>
  <c r="Q35" i="12"/>
  <c r="M35" i="12"/>
  <c r="I35" i="12"/>
  <c r="Q34" i="12"/>
  <c r="M34" i="12"/>
  <c r="I34" i="12"/>
  <c r="Q33" i="12"/>
  <c r="M33" i="12"/>
  <c r="I33" i="12"/>
  <c r="Q32" i="12"/>
  <c r="M32" i="12"/>
  <c r="I32" i="12"/>
  <c r="Q31" i="12"/>
  <c r="M31" i="12"/>
  <c r="I31" i="12"/>
  <c r="Q30" i="12"/>
  <c r="M30" i="12"/>
  <c r="I30" i="12"/>
  <c r="Q29" i="12"/>
  <c r="M29" i="12"/>
  <c r="I29" i="12"/>
  <c r="Q28" i="12"/>
  <c r="M28" i="12"/>
  <c r="I28" i="12"/>
  <c r="Q27" i="12"/>
  <c r="M27" i="12"/>
  <c r="I27" i="12"/>
  <c r="Q26" i="12"/>
  <c r="M26" i="12"/>
  <c r="I26" i="12"/>
  <c r="Q25" i="12"/>
  <c r="M25" i="12"/>
  <c r="I25" i="12"/>
  <c r="Q23" i="12"/>
  <c r="M23" i="12"/>
  <c r="I23" i="12"/>
  <c r="Q22" i="12"/>
  <c r="M22" i="12"/>
  <c r="I22" i="12"/>
  <c r="Q21" i="12"/>
  <c r="M21" i="12"/>
  <c r="I21" i="12"/>
  <c r="Q20" i="12"/>
  <c r="M20" i="12"/>
  <c r="I20" i="12"/>
  <c r="Q19" i="12"/>
  <c r="M19" i="12"/>
  <c r="I19" i="12"/>
  <c r="Q18" i="12"/>
  <c r="M18" i="12"/>
  <c r="I18" i="12"/>
  <c r="Q17" i="12"/>
  <c r="M17" i="12"/>
  <c r="I17" i="12"/>
  <c r="Q16" i="12"/>
  <c r="M16" i="12"/>
  <c r="I16" i="12"/>
  <c r="Q15" i="12"/>
  <c r="M15" i="12"/>
  <c r="I15" i="12"/>
  <c r="Q14" i="12"/>
  <c r="M14" i="12"/>
  <c r="I14" i="12"/>
  <c r="D8" i="12"/>
  <c r="D7" i="12"/>
  <c r="D6" i="12"/>
  <c r="C5" i="12"/>
  <c r="B5" i="12"/>
  <c r="N24" i="11"/>
  <c r="J24" i="11"/>
  <c r="F24" i="11"/>
  <c r="D24" i="11"/>
  <c r="D12" i="11" s="1"/>
  <c r="B24" i="11"/>
  <c r="B12" i="11" s="1"/>
  <c r="N24" i="10"/>
  <c r="J24" i="10"/>
  <c r="F24" i="10"/>
  <c r="B24" i="10"/>
  <c r="C5" i="11"/>
  <c r="E83" i="11" s="1"/>
  <c r="B5" i="11"/>
  <c r="C5" i="10"/>
  <c r="B5" i="10"/>
  <c r="C5" i="7"/>
  <c r="B5" i="7"/>
  <c r="Q83" i="11"/>
  <c r="M83" i="11"/>
  <c r="I83" i="11"/>
  <c r="Q82" i="11"/>
  <c r="M82" i="11"/>
  <c r="I82" i="11"/>
  <c r="Q81" i="11"/>
  <c r="M81" i="11"/>
  <c r="I81" i="11"/>
  <c r="Q80" i="11"/>
  <c r="M80" i="11"/>
  <c r="I80" i="11"/>
  <c r="Q79" i="11"/>
  <c r="M79" i="11"/>
  <c r="I79" i="11"/>
  <c r="Q78" i="11"/>
  <c r="M78" i="11"/>
  <c r="I78" i="11"/>
  <c r="Q77" i="11"/>
  <c r="M77" i="11"/>
  <c r="I77" i="11"/>
  <c r="Q76" i="11"/>
  <c r="M76" i="11"/>
  <c r="I76" i="11"/>
  <c r="Q75" i="11"/>
  <c r="M75" i="11"/>
  <c r="I75" i="11"/>
  <c r="Q74" i="11"/>
  <c r="M74" i="11"/>
  <c r="I74" i="11"/>
  <c r="Q73" i="11"/>
  <c r="M73" i="11"/>
  <c r="I73" i="11"/>
  <c r="Q72" i="11"/>
  <c r="M72" i="11"/>
  <c r="I72" i="11"/>
  <c r="Q71" i="11"/>
  <c r="M71" i="11"/>
  <c r="I71" i="11"/>
  <c r="Q70" i="11"/>
  <c r="M70" i="11"/>
  <c r="I70" i="11"/>
  <c r="Q69" i="11"/>
  <c r="M69" i="11"/>
  <c r="I69" i="11"/>
  <c r="Q68" i="11"/>
  <c r="M68" i="11"/>
  <c r="I68" i="11"/>
  <c r="Q67" i="11"/>
  <c r="M67" i="11"/>
  <c r="I67" i="11"/>
  <c r="Q66" i="11"/>
  <c r="M66" i="11"/>
  <c r="I66" i="11"/>
  <c r="E66" i="11"/>
  <c r="Q65" i="11"/>
  <c r="M65" i="11"/>
  <c r="I65" i="11"/>
  <c r="E65" i="11"/>
  <c r="Q64" i="11"/>
  <c r="M64" i="11"/>
  <c r="I64" i="11"/>
  <c r="E64" i="11"/>
  <c r="Q62" i="11"/>
  <c r="M62" i="11"/>
  <c r="I62" i="11"/>
  <c r="E62" i="11"/>
  <c r="Q61" i="11"/>
  <c r="M61" i="11"/>
  <c r="I61" i="11"/>
  <c r="E61" i="11"/>
  <c r="Q60" i="11"/>
  <c r="M60" i="11"/>
  <c r="I60" i="11"/>
  <c r="E60" i="11"/>
  <c r="Q59" i="11"/>
  <c r="M59" i="11"/>
  <c r="I59" i="11"/>
  <c r="E59" i="11"/>
  <c r="Q58" i="11"/>
  <c r="M58" i="11"/>
  <c r="I58" i="11"/>
  <c r="E58" i="11"/>
  <c r="Q57" i="11"/>
  <c r="M57" i="11"/>
  <c r="I57" i="11"/>
  <c r="E57" i="11"/>
  <c r="Q56" i="11"/>
  <c r="M56" i="11"/>
  <c r="I56" i="11"/>
  <c r="E56" i="11"/>
  <c r="Q55" i="11"/>
  <c r="M55" i="11"/>
  <c r="I55" i="11"/>
  <c r="E55" i="11"/>
  <c r="Q54" i="11"/>
  <c r="M54" i="11"/>
  <c r="I54" i="11"/>
  <c r="E54" i="11"/>
  <c r="Q53" i="11"/>
  <c r="M53" i="11"/>
  <c r="I53" i="11"/>
  <c r="E53" i="11"/>
  <c r="Q52" i="11"/>
  <c r="M52" i="11"/>
  <c r="I52" i="11"/>
  <c r="E52" i="11"/>
  <c r="Q51" i="11"/>
  <c r="M51" i="11"/>
  <c r="I51" i="11"/>
  <c r="E51" i="11"/>
  <c r="Q50" i="11"/>
  <c r="M50" i="11"/>
  <c r="I50" i="11"/>
  <c r="E50" i="11"/>
  <c r="Q49" i="11"/>
  <c r="M49" i="11"/>
  <c r="I49" i="11"/>
  <c r="E49" i="11"/>
  <c r="Q48" i="11"/>
  <c r="M48" i="11"/>
  <c r="I48" i="11"/>
  <c r="E48" i="11"/>
  <c r="Q47" i="11"/>
  <c r="M47" i="11"/>
  <c r="I47" i="11"/>
  <c r="E47" i="11"/>
  <c r="Q46" i="11"/>
  <c r="M46" i="11"/>
  <c r="I46" i="11"/>
  <c r="E46" i="11"/>
  <c r="Q45" i="11"/>
  <c r="M45" i="11"/>
  <c r="I45" i="11"/>
  <c r="E45" i="11"/>
  <c r="Q44" i="11"/>
  <c r="M44" i="11"/>
  <c r="I44" i="11"/>
  <c r="E44" i="11"/>
  <c r="Q43" i="11"/>
  <c r="M43" i="11"/>
  <c r="I43" i="11"/>
  <c r="E43" i="11"/>
  <c r="Q42" i="11"/>
  <c r="M42" i="11"/>
  <c r="I42" i="11"/>
  <c r="E42" i="11"/>
  <c r="Q41" i="11"/>
  <c r="M41" i="11"/>
  <c r="I41" i="11"/>
  <c r="E41" i="11"/>
  <c r="Q40" i="11"/>
  <c r="M40" i="11"/>
  <c r="I40" i="11"/>
  <c r="E40" i="11"/>
  <c r="Q39" i="11"/>
  <c r="M39" i="11"/>
  <c r="I39" i="11"/>
  <c r="E39" i="11"/>
  <c r="Q38" i="11"/>
  <c r="M38" i="11"/>
  <c r="I38" i="11"/>
  <c r="E38" i="11"/>
  <c r="Q37" i="11"/>
  <c r="M37" i="11"/>
  <c r="I37" i="11"/>
  <c r="E37" i="11"/>
  <c r="Q36" i="11"/>
  <c r="M36" i="11"/>
  <c r="I36" i="11"/>
  <c r="E36" i="11"/>
  <c r="Q35" i="11"/>
  <c r="M35" i="11"/>
  <c r="I35" i="11"/>
  <c r="E35" i="11"/>
  <c r="Q34" i="11"/>
  <c r="M34" i="11"/>
  <c r="I34" i="11"/>
  <c r="E34" i="11"/>
  <c r="Q33" i="11"/>
  <c r="M33" i="11"/>
  <c r="I33" i="11"/>
  <c r="E33" i="11"/>
  <c r="Q32" i="11"/>
  <c r="M32" i="11"/>
  <c r="I32" i="11"/>
  <c r="E32" i="11"/>
  <c r="Q31" i="11"/>
  <c r="M31" i="11"/>
  <c r="I31" i="11"/>
  <c r="E31" i="11"/>
  <c r="Q30" i="11"/>
  <c r="M30" i="11"/>
  <c r="I30" i="11"/>
  <c r="E30" i="11"/>
  <c r="Q29" i="11"/>
  <c r="M29" i="11"/>
  <c r="I29" i="11"/>
  <c r="E29" i="11"/>
  <c r="Q28" i="11"/>
  <c r="M28" i="11"/>
  <c r="I28" i="11"/>
  <c r="E28" i="11"/>
  <c r="Q27" i="11"/>
  <c r="M27" i="11"/>
  <c r="I27" i="11"/>
  <c r="E27" i="11"/>
  <c r="Q26" i="11"/>
  <c r="M26" i="11"/>
  <c r="I26" i="11"/>
  <c r="E26" i="11"/>
  <c r="Q25" i="11"/>
  <c r="M25" i="11"/>
  <c r="I25" i="11"/>
  <c r="E25" i="11"/>
  <c r="Q23" i="11"/>
  <c r="M23" i="11"/>
  <c r="I23" i="11"/>
  <c r="Q22" i="11"/>
  <c r="M22" i="11"/>
  <c r="I22" i="11"/>
  <c r="Q21" i="11"/>
  <c r="M21" i="11"/>
  <c r="I21" i="11"/>
  <c r="Q20" i="11"/>
  <c r="M20" i="11"/>
  <c r="I20" i="11"/>
  <c r="Q19" i="11"/>
  <c r="M19" i="11"/>
  <c r="I19" i="11"/>
  <c r="Q18" i="11"/>
  <c r="M18" i="11"/>
  <c r="I18" i="11"/>
  <c r="Q17" i="11"/>
  <c r="M17" i="11"/>
  <c r="I17" i="11"/>
  <c r="Q16" i="11"/>
  <c r="M16" i="11"/>
  <c r="I16" i="11"/>
  <c r="Q15" i="11"/>
  <c r="M15" i="11"/>
  <c r="I15" i="11"/>
  <c r="Q14" i="11"/>
  <c r="M14" i="11"/>
  <c r="I14" i="11"/>
  <c r="E12" i="11"/>
  <c r="E5" i="11" s="1"/>
  <c r="D8" i="11"/>
  <c r="D7" i="11"/>
  <c r="D6" i="11"/>
  <c r="D5" i="11"/>
  <c r="Q83" i="10"/>
  <c r="M83" i="10"/>
  <c r="I83" i="10"/>
  <c r="E83" i="10"/>
  <c r="Q82" i="10"/>
  <c r="M82" i="10"/>
  <c r="I82" i="10"/>
  <c r="E82" i="10"/>
  <c r="Q81" i="10"/>
  <c r="M81" i="10"/>
  <c r="I81" i="10"/>
  <c r="E81" i="10"/>
  <c r="Q80" i="10"/>
  <c r="M80" i="10"/>
  <c r="I80" i="10"/>
  <c r="E80" i="10"/>
  <c r="Q79" i="10"/>
  <c r="M79" i="10"/>
  <c r="I79" i="10"/>
  <c r="E79" i="10"/>
  <c r="Q78" i="10"/>
  <c r="M78" i="10"/>
  <c r="I78" i="10"/>
  <c r="E78" i="10"/>
  <c r="Q77" i="10"/>
  <c r="M77" i="10"/>
  <c r="I77" i="10"/>
  <c r="E77" i="10"/>
  <c r="Q76" i="10"/>
  <c r="M76" i="10"/>
  <c r="I76" i="10"/>
  <c r="E76" i="10"/>
  <c r="Q75" i="10"/>
  <c r="M75" i="10"/>
  <c r="I75" i="10"/>
  <c r="E75" i="10"/>
  <c r="Q74" i="10"/>
  <c r="M74" i="10"/>
  <c r="I74" i="10"/>
  <c r="E74" i="10"/>
  <c r="Q73" i="10"/>
  <c r="M73" i="10"/>
  <c r="I73" i="10"/>
  <c r="E73" i="10"/>
  <c r="Q72" i="10"/>
  <c r="M72" i="10"/>
  <c r="I72" i="10"/>
  <c r="E72" i="10"/>
  <c r="Q71" i="10"/>
  <c r="M71" i="10"/>
  <c r="I71" i="10"/>
  <c r="E71" i="10"/>
  <c r="Q70" i="10"/>
  <c r="M70" i="10"/>
  <c r="I70" i="10"/>
  <c r="E70" i="10"/>
  <c r="Q69" i="10"/>
  <c r="M69" i="10"/>
  <c r="I69" i="10"/>
  <c r="E69" i="10"/>
  <c r="Q68" i="10"/>
  <c r="M68" i="10"/>
  <c r="I68" i="10"/>
  <c r="E68" i="10"/>
  <c r="Q67" i="10"/>
  <c r="M67" i="10"/>
  <c r="I67" i="10"/>
  <c r="E67" i="10"/>
  <c r="Q66" i="10"/>
  <c r="M66" i="10"/>
  <c r="I66" i="10"/>
  <c r="E66" i="10"/>
  <c r="Q65" i="10"/>
  <c r="M65" i="10"/>
  <c r="I65" i="10"/>
  <c r="E65" i="10"/>
  <c r="Q64" i="10"/>
  <c r="M64" i="10"/>
  <c r="I64" i="10"/>
  <c r="E64" i="10"/>
  <c r="Q62" i="10"/>
  <c r="M62" i="10"/>
  <c r="I62" i="10"/>
  <c r="E62" i="10"/>
  <c r="Q61" i="10"/>
  <c r="M61" i="10"/>
  <c r="I61" i="10"/>
  <c r="E61" i="10"/>
  <c r="Q60" i="10"/>
  <c r="M60" i="10"/>
  <c r="I60" i="10"/>
  <c r="E60" i="10"/>
  <c r="Q59" i="10"/>
  <c r="M59" i="10"/>
  <c r="I59" i="10"/>
  <c r="E59" i="10"/>
  <c r="Q58" i="10"/>
  <c r="M58" i="10"/>
  <c r="I58" i="10"/>
  <c r="E58" i="10"/>
  <c r="Q57" i="10"/>
  <c r="M57" i="10"/>
  <c r="I57" i="10"/>
  <c r="E57" i="10"/>
  <c r="Q56" i="10"/>
  <c r="M56" i="10"/>
  <c r="I56" i="10"/>
  <c r="E56" i="10"/>
  <c r="Q55" i="10"/>
  <c r="M55" i="10"/>
  <c r="I55" i="10"/>
  <c r="E55" i="10"/>
  <c r="Q54" i="10"/>
  <c r="M54" i="10"/>
  <c r="I54" i="10"/>
  <c r="E54" i="10"/>
  <c r="Q53" i="10"/>
  <c r="M53" i="10"/>
  <c r="I53" i="10"/>
  <c r="E53" i="10"/>
  <c r="Q52" i="10"/>
  <c r="M52" i="10"/>
  <c r="I52" i="10"/>
  <c r="E52" i="10"/>
  <c r="Q51" i="10"/>
  <c r="M51" i="10"/>
  <c r="I51" i="10"/>
  <c r="E51" i="10"/>
  <c r="Q50" i="10"/>
  <c r="M50" i="10"/>
  <c r="I50" i="10"/>
  <c r="E50" i="10"/>
  <c r="Q49" i="10"/>
  <c r="M49" i="10"/>
  <c r="I49" i="10"/>
  <c r="E49" i="10"/>
  <c r="Q48" i="10"/>
  <c r="M48" i="10"/>
  <c r="I48" i="10"/>
  <c r="E48" i="10"/>
  <c r="Q47" i="10"/>
  <c r="M47" i="10"/>
  <c r="I47" i="10"/>
  <c r="E47" i="10"/>
  <c r="Q46" i="10"/>
  <c r="M46" i="10"/>
  <c r="I46" i="10"/>
  <c r="E46" i="10"/>
  <c r="Q45" i="10"/>
  <c r="M45" i="10"/>
  <c r="I45" i="10"/>
  <c r="E45" i="10"/>
  <c r="Q44" i="10"/>
  <c r="M44" i="10"/>
  <c r="I44" i="10"/>
  <c r="E44" i="10"/>
  <c r="Q43" i="10"/>
  <c r="M43" i="10"/>
  <c r="I43" i="10"/>
  <c r="E43" i="10"/>
  <c r="Q42" i="10"/>
  <c r="M42" i="10"/>
  <c r="I42" i="10"/>
  <c r="E42" i="10"/>
  <c r="Q41" i="10"/>
  <c r="M41" i="10"/>
  <c r="I41" i="10"/>
  <c r="E41" i="10"/>
  <c r="Q40" i="10"/>
  <c r="M40" i="10"/>
  <c r="I40" i="10"/>
  <c r="E40" i="10"/>
  <c r="Q39" i="10"/>
  <c r="M39" i="10"/>
  <c r="I39" i="10"/>
  <c r="E39" i="10"/>
  <c r="Q38" i="10"/>
  <c r="M38" i="10"/>
  <c r="I38" i="10"/>
  <c r="E38" i="10"/>
  <c r="Q37" i="10"/>
  <c r="M37" i="10"/>
  <c r="I37" i="10"/>
  <c r="E37" i="10"/>
  <c r="Q36" i="10"/>
  <c r="M36" i="10"/>
  <c r="I36" i="10"/>
  <c r="E36" i="10"/>
  <c r="Q35" i="10"/>
  <c r="M35" i="10"/>
  <c r="I35" i="10"/>
  <c r="E35" i="10"/>
  <c r="Q34" i="10"/>
  <c r="M34" i="10"/>
  <c r="I34" i="10"/>
  <c r="E34" i="10"/>
  <c r="Q33" i="10"/>
  <c r="M33" i="10"/>
  <c r="I33" i="10"/>
  <c r="E33" i="10"/>
  <c r="Q32" i="10"/>
  <c r="M32" i="10"/>
  <c r="I32" i="10"/>
  <c r="E32" i="10"/>
  <c r="Q31" i="10"/>
  <c r="M31" i="10"/>
  <c r="I31" i="10"/>
  <c r="E31" i="10"/>
  <c r="Q30" i="10"/>
  <c r="M30" i="10"/>
  <c r="I30" i="10"/>
  <c r="E30" i="10"/>
  <c r="Q29" i="10"/>
  <c r="M29" i="10"/>
  <c r="I29" i="10"/>
  <c r="E29" i="10"/>
  <c r="Q28" i="10"/>
  <c r="M28" i="10"/>
  <c r="I28" i="10"/>
  <c r="E28" i="10"/>
  <c r="Q27" i="10"/>
  <c r="M27" i="10"/>
  <c r="I27" i="10"/>
  <c r="E27" i="10"/>
  <c r="Q26" i="10"/>
  <c r="M26" i="10"/>
  <c r="I26" i="10"/>
  <c r="E26" i="10"/>
  <c r="Q25" i="10"/>
  <c r="M25" i="10"/>
  <c r="I25" i="10"/>
  <c r="E25" i="10"/>
  <c r="Q23" i="10"/>
  <c r="M23" i="10"/>
  <c r="I23" i="10"/>
  <c r="E23" i="10"/>
  <c r="Q22" i="10"/>
  <c r="M22" i="10"/>
  <c r="I22" i="10"/>
  <c r="E22" i="10"/>
  <c r="Q21" i="10"/>
  <c r="M21" i="10"/>
  <c r="I21" i="10"/>
  <c r="E21" i="10"/>
  <c r="Q20" i="10"/>
  <c r="M20" i="10"/>
  <c r="I20" i="10"/>
  <c r="E20" i="10"/>
  <c r="Q19" i="10"/>
  <c r="M19" i="10"/>
  <c r="I19" i="10"/>
  <c r="E19" i="10"/>
  <c r="Q18" i="10"/>
  <c r="M18" i="10"/>
  <c r="I18" i="10"/>
  <c r="E18" i="10"/>
  <c r="Q17" i="10"/>
  <c r="M17" i="10"/>
  <c r="I17" i="10"/>
  <c r="E17" i="10"/>
  <c r="Q16" i="10"/>
  <c r="M16" i="10"/>
  <c r="I16" i="10"/>
  <c r="E16" i="10"/>
  <c r="Q15" i="10"/>
  <c r="M15" i="10"/>
  <c r="I15" i="10"/>
  <c r="E15" i="10"/>
  <c r="Q14" i="10"/>
  <c r="M14" i="10"/>
  <c r="I14" i="10"/>
  <c r="E14" i="10"/>
  <c r="D8" i="10"/>
  <c r="D7" i="10"/>
  <c r="D6" i="10"/>
  <c r="D5" i="10"/>
  <c r="Q15" i="7"/>
  <c r="Q16" i="7"/>
  <c r="Q17" i="7"/>
  <c r="Q18" i="7"/>
  <c r="Q19" i="7"/>
  <c r="Q20" i="7"/>
  <c r="Q21" i="7"/>
  <c r="Q22" i="7"/>
  <c r="Q23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14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D8" i="7"/>
  <c r="M62" i="7"/>
  <c r="I62" i="7"/>
  <c r="E62" i="7"/>
  <c r="M61" i="7"/>
  <c r="I61" i="7"/>
  <c r="E61" i="7"/>
  <c r="M60" i="7"/>
  <c r="I60" i="7"/>
  <c r="E60" i="7"/>
  <c r="M59" i="7"/>
  <c r="I59" i="7"/>
  <c r="E59" i="7"/>
  <c r="M58" i="7"/>
  <c r="I58" i="7"/>
  <c r="E58" i="7"/>
  <c r="M57" i="7"/>
  <c r="I57" i="7"/>
  <c r="E57" i="7"/>
  <c r="M56" i="7"/>
  <c r="I56" i="7"/>
  <c r="E56" i="7"/>
  <c r="M55" i="7"/>
  <c r="I55" i="7"/>
  <c r="E55" i="7"/>
  <c r="M54" i="7"/>
  <c r="I54" i="7"/>
  <c r="E54" i="7"/>
  <c r="M53" i="7"/>
  <c r="I53" i="7"/>
  <c r="E53" i="7"/>
  <c r="M52" i="7"/>
  <c r="I52" i="7"/>
  <c r="E52" i="7"/>
  <c r="M51" i="7"/>
  <c r="I51" i="7"/>
  <c r="E51" i="7"/>
  <c r="M50" i="7"/>
  <c r="I50" i="7"/>
  <c r="E50" i="7"/>
  <c r="M49" i="7"/>
  <c r="I49" i="7"/>
  <c r="E49" i="7"/>
  <c r="M48" i="7"/>
  <c r="I48" i="7"/>
  <c r="E48" i="7"/>
  <c r="M47" i="7"/>
  <c r="I47" i="7"/>
  <c r="E47" i="7"/>
  <c r="M46" i="7"/>
  <c r="I46" i="7"/>
  <c r="E46" i="7"/>
  <c r="M45" i="7"/>
  <c r="I45" i="7"/>
  <c r="E45" i="7"/>
  <c r="M44" i="7"/>
  <c r="I44" i="7"/>
  <c r="E44" i="7"/>
  <c r="M43" i="7"/>
  <c r="I43" i="7"/>
  <c r="E43" i="7"/>
  <c r="M42" i="7"/>
  <c r="I42" i="7"/>
  <c r="E42" i="7"/>
  <c r="M41" i="7"/>
  <c r="I41" i="7"/>
  <c r="E41" i="7"/>
  <c r="M40" i="7"/>
  <c r="I40" i="7"/>
  <c r="E40" i="7"/>
  <c r="M39" i="7"/>
  <c r="I39" i="7"/>
  <c r="E39" i="7"/>
  <c r="M38" i="7"/>
  <c r="I38" i="7"/>
  <c r="E38" i="7"/>
  <c r="M37" i="7"/>
  <c r="I37" i="7"/>
  <c r="E37" i="7"/>
  <c r="M36" i="7"/>
  <c r="I36" i="7"/>
  <c r="E36" i="7"/>
  <c r="M35" i="7"/>
  <c r="I35" i="7"/>
  <c r="E35" i="7"/>
  <c r="M34" i="7"/>
  <c r="I34" i="7"/>
  <c r="E34" i="7"/>
  <c r="M33" i="7"/>
  <c r="I33" i="7"/>
  <c r="E33" i="7"/>
  <c r="M32" i="7"/>
  <c r="I32" i="7"/>
  <c r="E32" i="7"/>
  <c r="M31" i="7"/>
  <c r="I31" i="7"/>
  <c r="E31" i="7"/>
  <c r="M30" i="7"/>
  <c r="I30" i="7"/>
  <c r="E30" i="7"/>
  <c r="M29" i="7"/>
  <c r="I29" i="7"/>
  <c r="E29" i="7"/>
  <c r="M28" i="7"/>
  <c r="I28" i="7"/>
  <c r="E28" i="7"/>
  <c r="M27" i="7"/>
  <c r="I27" i="7"/>
  <c r="E27" i="7"/>
  <c r="M26" i="7"/>
  <c r="I26" i="7"/>
  <c r="E26" i="7"/>
  <c r="M25" i="7"/>
  <c r="I25" i="7"/>
  <c r="E25" i="7"/>
  <c r="M23" i="7"/>
  <c r="I23" i="7"/>
  <c r="E23" i="7"/>
  <c r="M22" i="7"/>
  <c r="I22" i="7"/>
  <c r="E22" i="7"/>
  <c r="M21" i="7"/>
  <c r="I21" i="7"/>
  <c r="E21" i="7"/>
  <c r="M20" i="7"/>
  <c r="I20" i="7"/>
  <c r="E20" i="7"/>
  <c r="M19" i="7"/>
  <c r="I19" i="7"/>
  <c r="E19" i="7"/>
  <c r="M18" i="7"/>
  <c r="I18" i="7"/>
  <c r="E18" i="7"/>
  <c r="M17" i="7"/>
  <c r="I17" i="7"/>
  <c r="E17" i="7"/>
  <c r="M16" i="7"/>
  <c r="I16" i="7"/>
  <c r="E16" i="7"/>
  <c r="M15" i="7"/>
  <c r="I15" i="7"/>
  <c r="E15" i="7"/>
  <c r="M14" i="7"/>
  <c r="E8" i="7" s="1"/>
  <c r="I14" i="7"/>
  <c r="E14" i="7"/>
  <c r="D7" i="7"/>
  <c r="D6" i="7"/>
  <c r="D5" i="7"/>
  <c r="H24" i="10" l="1"/>
  <c r="H12" i="10" s="1"/>
  <c r="I12" i="10" s="1"/>
  <c r="E6" i="10" s="1"/>
  <c r="F12" i="10"/>
  <c r="P24" i="10"/>
  <c r="P12" i="10" s="1"/>
  <c r="N12" i="10"/>
  <c r="L24" i="11"/>
  <c r="L12" i="11" s="1"/>
  <c r="M12" i="11" s="1"/>
  <c r="E7" i="11" s="1"/>
  <c r="J12" i="11"/>
  <c r="H24" i="12"/>
  <c r="H12" i="12" s="1"/>
  <c r="I12" i="12" s="1"/>
  <c r="E6" i="12" s="1"/>
  <c r="F12" i="12"/>
  <c r="P24" i="12"/>
  <c r="P12" i="12" s="1"/>
  <c r="Q12" i="12" s="1"/>
  <c r="E8" i="12" s="1"/>
  <c r="N12" i="12"/>
  <c r="E14" i="11"/>
  <c r="E15" i="11"/>
  <c r="E16" i="11"/>
  <c r="E17" i="11"/>
  <c r="E18" i="11"/>
  <c r="E19" i="11"/>
  <c r="E20" i="11"/>
  <c r="E21" i="11"/>
  <c r="E22" i="11"/>
  <c r="E23" i="11"/>
  <c r="E24" i="11"/>
  <c r="D24" i="10"/>
  <c r="D12" i="10" s="1"/>
  <c r="B12" i="10"/>
  <c r="L24" i="10"/>
  <c r="L12" i="10" s="1"/>
  <c r="J12" i="10"/>
  <c r="H24" i="11"/>
  <c r="H12" i="11" s="1"/>
  <c r="F12" i="11"/>
  <c r="P24" i="11"/>
  <c r="P12" i="11" s="1"/>
  <c r="N12" i="11"/>
  <c r="D24" i="12"/>
  <c r="D12" i="12" s="1"/>
  <c r="B12" i="12"/>
  <c r="L24" i="12"/>
  <c r="L12" i="12" s="1"/>
  <c r="J12" i="12"/>
  <c r="Q24" i="7"/>
  <c r="Q12" i="7"/>
  <c r="Q24" i="14"/>
  <c r="Q12" i="14"/>
  <c r="E8" i="14" s="1"/>
  <c r="M24" i="14"/>
  <c r="M12" i="14"/>
  <c r="E7" i="14" s="1"/>
  <c r="I24" i="14"/>
  <c r="I12" i="14"/>
  <c r="E6" i="14" s="1"/>
  <c r="D5" i="14"/>
  <c r="E12" i="14"/>
  <c r="E5" i="14" s="1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Q24" i="13"/>
  <c r="Q12" i="13"/>
  <c r="E8" i="13" s="1"/>
  <c r="M24" i="13"/>
  <c r="M12" i="13"/>
  <c r="E7" i="13" s="1"/>
  <c r="I24" i="13"/>
  <c r="I12" i="13"/>
  <c r="E6" i="13" s="1"/>
  <c r="E12" i="13"/>
  <c r="E5" i="13" s="1"/>
  <c r="D5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Q24" i="12"/>
  <c r="M24" i="12"/>
  <c r="M12" i="12"/>
  <c r="E7" i="12" s="1"/>
  <c r="I24" i="12"/>
  <c r="E12" i="12"/>
  <c r="E5" i="12" s="1"/>
  <c r="D5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Q24" i="11"/>
  <c r="Q12" i="11"/>
  <c r="E8" i="11" s="1"/>
  <c r="M24" i="11"/>
  <c r="I24" i="11"/>
  <c r="I12" i="11"/>
  <c r="E6" i="11" s="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Q12" i="10"/>
  <c r="E8" i="10" s="1"/>
  <c r="M24" i="10"/>
  <c r="M12" i="10"/>
  <c r="E7" i="10" s="1"/>
  <c r="I24" i="10"/>
  <c r="E24" i="10"/>
  <c r="E12" i="10"/>
  <c r="E5" i="10" s="1"/>
  <c r="I24" i="7"/>
  <c r="I12" i="7"/>
  <c r="E6" i="7" s="1"/>
  <c r="E24" i="7"/>
  <c r="E12" i="7"/>
  <c r="E5" i="7" s="1"/>
  <c r="M24" i="7"/>
  <c r="M12" i="7"/>
  <c r="E7" i="7" s="1"/>
  <c r="Q24" i="10" l="1"/>
</calcChain>
</file>

<file path=xl/sharedStrings.xml><?xml version="1.0" encoding="utf-8"?>
<sst xmlns="http://schemas.openxmlformats.org/spreadsheetml/2006/main" count="685" uniqueCount="109">
  <si>
    <t>Adult Day Care</t>
  </si>
  <si>
    <t>Ambulatory Surgery</t>
  </si>
  <si>
    <t>Assisted Living Program</t>
  </si>
  <si>
    <t>Capitation</t>
  </si>
  <si>
    <t>Case Management</t>
  </si>
  <si>
    <t>Dental</t>
  </si>
  <si>
    <t>Diagnostic/Imaging</t>
  </si>
  <si>
    <t>Emergency Department</t>
  </si>
  <si>
    <t>Encounter Supplement Payments</t>
  </si>
  <si>
    <t>Home Health Care</t>
  </si>
  <si>
    <t>Home Health Care Assistant</t>
  </si>
  <si>
    <t>Home Health Care Nursing</t>
  </si>
  <si>
    <t>Home Health Care Physical Therapy</t>
  </si>
  <si>
    <t>Home Health Care Occupational Therapy</t>
  </si>
  <si>
    <t>Home Health Care Speech Therapy</t>
  </si>
  <si>
    <t>Home Health Care Other Services</t>
  </si>
  <si>
    <t>HOPD/Clinic - General Services</t>
  </si>
  <si>
    <t>HOPD/Clinic - Primary Care</t>
  </si>
  <si>
    <t>HOPD/Clinic - Specialty Care</t>
  </si>
  <si>
    <t>Hospice</t>
  </si>
  <si>
    <t>Inpatient Behavioral - MH</t>
  </si>
  <si>
    <t>Inpatient Behavioral - SA</t>
  </si>
  <si>
    <t>Inpatient General</t>
  </si>
  <si>
    <t>Lab/Pathology</t>
  </si>
  <si>
    <t>LTHHCP - Assistant</t>
  </si>
  <si>
    <t>LTHHCP - Nursing</t>
  </si>
  <si>
    <t>LTHHCP Personal Care</t>
  </si>
  <si>
    <t>LTHHCP Physical Therapy</t>
  </si>
  <si>
    <t>LTHHCP Occupational Therapy</t>
  </si>
  <si>
    <t>LTHHCP Speech Therapy</t>
  </si>
  <si>
    <t>LTHHCP Waiver Services</t>
  </si>
  <si>
    <t>LTHHCP Other Services</t>
  </si>
  <si>
    <t>Outpatient Behavioral - MH</t>
  </si>
  <si>
    <t>Outpatient Behavioral - SA</t>
  </si>
  <si>
    <t>Personal Care</t>
  </si>
  <si>
    <t>Personal Emergency Response Services</t>
  </si>
  <si>
    <t xml:space="preserve">Physician - Primary Care </t>
  </si>
  <si>
    <t>Physician - Specialty Care</t>
  </si>
  <si>
    <t>Podiatry</t>
  </si>
  <si>
    <t>Private Duty Nursing</t>
  </si>
  <si>
    <t>SNF</t>
  </si>
  <si>
    <t>Nursing Home Transition and Diversion Waiver Services</t>
  </si>
  <si>
    <t>Therapeutic/Chiropractic</t>
  </si>
  <si>
    <t>Transportation (Emergency)</t>
  </si>
  <si>
    <t>Transportation (Non-emergency)</t>
  </si>
  <si>
    <t>Vision</t>
  </si>
  <si>
    <t>Other Services</t>
  </si>
  <si>
    <t>Adaptive Techonologies</t>
  </si>
  <si>
    <t>Article 16 Clinic Services</t>
  </si>
  <si>
    <t>Community Habilitation</t>
  </si>
  <si>
    <t>Community Habilitation - Residential</t>
  </si>
  <si>
    <t>Community ICF</t>
  </si>
  <si>
    <t>Consolidated Supports and Services</t>
  </si>
  <si>
    <t>Day Habilitation</t>
  </si>
  <si>
    <t>Day Treatment</t>
  </si>
  <si>
    <t>Environmental Modifications</t>
  </si>
  <si>
    <t>Family Education and Training</t>
  </si>
  <si>
    <t>Medicaid Service Coordination</t>
  </si>
  <si>
    <t>Plan of Care Support</t>
  </si>
  <si>
    <t>Pre Vocational</t>
  </si>
  <si>
    <t>Residential Habilitation - CR/IRA</t>
  </si>
  <si>
    <t>Residential Habilitation - CR/IRA, Supervised</t>
  </si>
  <si>
    <t>Residential Habilitation - CR/IRA, Supported</t>
  </si>
  <si>
    <t>Residential Habilitation - Family Care</t>
  </si>
  <si>
    <t>Respite</t>
  </si>
  <si>
    <t>Specialty Hospital</t>
  </si>
  <si>
    <t>Supported Employment</t>
  </si>
  <si>
    <t>Categories of Service Breakout of Medicaid and Medicare Fee-for-Service Claims Expenditures</t>
  </si>
  <si>
    <t>FIDA Region (Long Island, NYC, Westchester)</t>
  </si>
  <si>
    <t>Cohort</t>
  </si>
  <si>
    <t>Dual Counts</t>
  </si>
  <si>
    <t>Member Months</t>
  </si>
  <si>
    <t>Avg. Months of Dual Enrollment</t>
  </si>
  <si>
    <t>PMPY (Combined $)</t>
  </si>
  <si>
    <t>Total</t>
  </si>
  <si>
    <t>Custodial Nursing Home Residency</t>
  </si>
  <si>
    <t>Community-based Long Term Care / NH Certified</t>
  </si>
  <si>
    <t>Categories of Service</t>
  </si>
  <si>
    <t xml:space="preserve">Total </t>
  </si>
  <si>
    <t>Medicaid Claims $</t>
  </si>
  <si>
    <t>Medicare Claims $</t>
  </si>
  <si>
    <t>Combined Claims $</t>
  </si>
  <si>
    <t>PMPM (Combined Claims $)</t>
  </si>
  <si>
    <t>DME</t>
  </si>
  <si>
    <t>Pharmacy, Prescriptions and OTC Purchases</t>
  </si>
  <si>
    <t>Community Well</t>
  </si>
  <si>
    <t>Statewide</t>
  </si>
  <si>
    <t>New York State OPWDD FIDA Databook (CY 2010)</t>
  </si>
  <si>
    <t>Central Region</t>
  </si>
  <si>
    <t>Non-OPWDD Certified/Licensed Services</t>
  </si>
  <si>
    <t>OPWDD Certified/Licensed Services</t>
  </si>
  <si>
    <t>Northern Region</t>
  </si>
  <si>
    <t>Western Region</t>
  </si>
  <si>
    <t>State Wards</t>
  </si>
  <si>
    <t>Notes:</t>
  </si>
  <si>
    <r>
      <rPr>
        <b/>
        <sz val="8"/>
        <color theme="1"/>
        <rFont val="Arial"/>
        <family val="2"/>
      </rPr>
      <t>1.</t>
    </r>
    <r>
      <rPr>
        <sz val="8"/>
        <color theme="1"/>
        <rFont val="Arial"/>
        <family val="2"/>
      </rPr>
      <t xml:space="preserve"> DME on the Medicaid side also includes DME supplies from pharmacies.</t>
    </r>
  </si>
  <si>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 xml:space="preserve"> Pharmacy only includes claims spend from prescription and over-the-counter NDCs.</t>
    </r>
  </si>
  <si>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 xml:space="preserve"> Medicare home health care claims spend is reported as a total (and not broken out by subordinate, professional services) as a result of the Medicare Home Health Prospective Payment System (PPS).  While some professional services are not</t>
    </r>
  </si>
  <si>
    <t>paid through the PPS, most are bundled in the PPS payments to home care agencies (based on case mix).</t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</si>
  <si>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>The central region includes the following counties: Albany, Columbia, Dutchess, Greene, Orange, Putnam, Rensselaer, Rockland, Saratoga, Schenectady, Sullivan, Ulster, Warren, Washington.</t>
    </r>
  </si>
  <si>
    <r>
      <rPr>
        <b/>
        <sz val="8"/>
        <color theme="1"/>
        <rFont val="Arial"/>
        <family val="2"/>
      </rPr>
      <t xml:space="preserve">2. </t>
    </r>
    <r>
      <rPr>
        <sz val="8"/>
        <color theme="1"/>
        <rFont val="Arial"/>
        <family val="2"/>
      </rPr>
      <t>DME on the Medicaid side also includes DME supplies from pharmacies.</t>
    </r>
  </si>
  <si>
    <r>
      <rPr>
        <b/>
        <sz val="8"/>
        <color theme="1"/>
        <rFont val="Arial"/>
        <family val="2"/>
      </rPr>
      <t xml:space="preserve">3. </t>
    </r>
    <r>
      <rPr>
        <sz val="8"/>
        <color theme="1"/>
        <rFont val="Arial"/>
        <family val="2"/>
      </rPr>
      <t>Pharmacy only includes claims spend from prescription and over-the-counter NDCs.</t>
    </r>
  </si>
  <si>
    <r>
      <rPr>
        <b/>
        <sz val="8"/>
        <color theme="1"/>
        <rFont val="Arial"/>
        <family val="2"/>
      </rPr>
      <t>4.</t>
    </r>
    <r>
      <rPr>
        <sz val="8"/>
        <color theme="1"/>
        <rFont val="Arial"/>
        <family val="2"/>
      </rPr>
      <t xml:space="preserve"> Medicare home health care claims spend is reported as a total (and not broken out by subordinate, professional services) as a result of the Medicare Home Health Prospective Payment System (PPS).  While some professional services are not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</si>
  <si>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The northern region includes the following counties: Clinton, Essex, Franklin, Fulton, Hamilton, Herkimer, Jefferson, Lewis, Montgomery, Oneida, Otsego, Saint Lawrence, Schoharie. 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</si>
  <si>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The western region includes the following counties: Allegany, Broome, Cattaraugus, Cayuga, Chautauqua, Chemung, Chenango, Cortland, Delaware, Erie, Genesee, Livingston, Madison, Monroes, Niagara, Onondaga, Ontario, Orleans, Oswego, Seneca, Schuyler, Steuben, Tioga, Tompkins, Wayne, Wyoming, Yates. 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</si>
  <si>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>State wards: OPWDD maintains fiscal responsibility for these dual enrollees.</t>
    </r>
  </si>
  <si>
    <r>
      <rPr>
        <b/>
        <sz val="8"/>
        <color theme="1"/>
        <rFont val="Arial"/>
        <family val="2"/>
      </rPr>
      <t xml:space="preserve">5. </t>
    </r>
    <r>
      <rPr>
        <sz val="8"/>
        <color theme="1"/>
        <rFont val="Arial"/>
        <family val="2"/>
      </rPr>
      <t>OPWDD services are limited to voluntary-based services (and exclude services from state-operated providers)</t>
    </r>
  </si>
  <si>
    <r>
      <t xml:space="preserve">5. </t>
    </r>
    <r>
      <rPr>
        <sz val="8"/>
        <color theme="1"/>
        <rFont val="Arial"/>
        <family val="2"/>
      </rPr>
      <t>OPWDD services are limited to voluntary-based services (and exclude services from state-operated providers)</t>
    </r>
  </si>
  <si>
    <r>
      <t>4.</t>
    </r>
    <r>
      <rPr>
        <sz val="8"/>
        <color theme="1"/>
        <rFont val="Arial"/>
        <family val="2"/>
      </rPr>
      <t xml:space="preserve"> Medicare home health care claims spend is reported as a total (and not broken out by subordinate, professional services) as a result of the Medicare Home Health Prospective Payment System (PPS).  While some professional services are not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</si>
</sst>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inden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7" fillId="0" borderId="0" xfId="0" applyFont="1"/>
    <xf numFmtId="3" fontId="1" fillId="0" borderId="0" xfId="0" applyNumberFormat="1" applyFont="1"/>
    <xf numFmtId="0" fontId="1" fillId="0" borderId="1" xfId="0" applyFont="1" applyFill="1" applyBorder="1" applyAlignment="1">
      <alignment horizontal="left" indent="1"/>
    </xf>
    <xf numFmtId="3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C102" sqref="C102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31107</v>
      </c>
      <c r="C5" s="15">
        <f>SUM(C6:C8)</f>
        <v>361100</v>
      </c>
      <c r="D5" s="16">
        <f>C5/B5</f>
        <v>11.608319670813643</v>
      </c>
      <c r="E5" s="17">
        <f>E12*12</f>
        <v>85609.974065134331</v>
      </c>
    </row>
    <row r="6" spans="1:17" x14ac:dyDescent="0.2">
      <c r="A6" s="3" t="s">
        <v>75</v>
      </c>
      <c r="B6" s="4">
        <v>188</v>
      </c>
      <c r="C6" s="4">
        <v>2214</v>
      </c>
      <c r="D6" s="14">
        <f t="shared" ref="D6:D7" si="0">C6/B6</f>
        <v>11.776595744680851</v>
      </c>
      <c r="E6" s="8">
        <f>I12*12</f>
        <v>136001.7280758807</v>
      </c>
    </row>
    <row r="7" spans="1:17" x14ac:dyDescent="0.2">
      <c r="A7" s="3" t="s">
        <v>76</v>
      </c>
      <c r="B7" s="4">
        <v>2892</v>
      </c>
      <c r="C7" s="4">
        <v>33614</v>
      </c>
      <c r="D7" s="14">
        <f t="shared" si="0"/>
        <v>11.623098201936376</v>
      </c>
      <c r="E7" s="8">
        <f>M12*12</f>
        <v>89681.62143273637</v>
      </c>
    </row>
    <row r="8" spans="1:17" x14ac:dyDescent="0.2">
      <c r="A8" s="3" t="s">
        <v>85</v>
      </c>
      <c r="B8" s="4">
        <v>28027</v>
      </c>
      <c r="C8" s="4">
        <v>325272</v>
      </c>
      <c r="D8" s="14">
        <f t="shared" ref="D8" si="1">C8/B8</f>
        <v>11.605665964962357</v>
      </c>
      <c r="E8" s="8">
        <f>M14*12</f>
        <v>3491.2073374189322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2396012313.2700005</v>
      </c>
      <c r="C12" s="6">
        <f>SUM(C14:C83)</f>
        <v>180134489.64000002</v>
      </c>
      <c r="D12" s="6">
        <f>SUM(D14:D24)+SUM(D31:D83)</f>
        <v>2576146802.9100003</v>
      </c>
      <c r="E12" s="13">
        <f>D12/$C$5</f>
        <v>7134.1645054278606</v>
      </c>
      <c r="F12" s="6">
        <f>SUM(F14:F24)+SUM(F31:F83)</f>
        <v>16554603.280000003</v>
      </c>
      <c r="G12" s="6">
        <f>SUM(G14:G83)</f>
        <v>8537715.5499999989</v>
      </c>
      <c r="H12" s="6">
        <f>SUM(H14:H24)+SUM(H31:H83)</f>
        <v>25092318.829999991</v>
      </c>
      <c r="I12" s="13">
        <f>H12/$C$6</f>
        <v>11333.477339656725</v>
      </c>
      <c r="J12" s="6">
        <f>SUM(J14:J24)+SUM(J31:J83)</f>
        <v>219673093.46000001</v>
      </c>
      <c r="K12" s="6">
        <f>SUM(K14:K83)</f>
        <v>31540075.110000003</v>
      </c>
      <c r="L12" s="6">
        <f>SUM(L14:L24)+SUM(L31:L83)</f>
        <v>251213168.57000002</v>
      </c>
      <c r="M12" s="13">
        <f>L12/$C$7</f>
        <v>7473.4684527280306</v>
      </c>
      <c r="N12" s="6">
        <f>SUM(N14:N24)+SUM(N31:N83)</f>
        <v>2159784616.5299997</v>
      </c>
      <c r="O12" s="6">
        <f>SUM(O14:O83)</f>
        <v>140056698.97999999</v>
      </c>
      <c r="P12" s="6">
        <f>SUM(P14:P24)+SUM(P31:P83)</f>
        <v>2299841315.5100002</v>
      </c>
      <c r="Q12" s="13">
        <f>P12/$C$8</f>
        <v>7070.5173378280342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9884097.9499999993</v>
      </c>
      <c r="C14" s="4">
        <v>0</v>
      </c>
      <c r="D14" s="4">
        <v>9884097.9499999993</v>
      </c>
      <c r="E14" s="9">
        <f>D14/$C$5</f>
        <v>27.372190390473552</v>
      </c>
      <c r="F14" s="4">
        <v>104644.33</v>
      </c>
      <c r="G14" s="4">
        <v>0</v>
      </c>
      <c r="H14" s="4">
        <v>104644.33</v>
      </c>
      <c r="I14" s="9">
        <f>H14/$C$6</f>
        <v>47.264828364950318</v>
      </c>
      <c r="J14" s="4">
        <v>9779453.6199999992</v>
      </c>
      <c r="K14" s="4">
        <v>0</v>
      </c>
      <c r="L14" s="4">
        <v>9779453.6199999992</v>
      </c>
      <c r="M14" s="9">
        <f>L14/$C$7</f>
        <v>290.93394478491103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1178059.6299999999</v>
      </c>
      <c r="C15" s="4">
        <v>4750019.82</v>
      </c>
      <c r="D15" s="4">
        <v>5928079.4500000002</v>
      </c>
      <c r="E15" s="9">
        <f t="shared" ref="E15:E78" si="2">D15/$C$5</f>
        <v>16.416725145389091</v>
      </c>
      <c r="F15" s="4">
        <v>27994.080000000002</v>
      </c>
      <c r="G15" s="4">
        <v>94254.53</v>
      </c>
      <c r="H15" s="4">
        <v>122248.61</v>
      </c>
      <c r="I15" s="9">
        <f t="shared" ref="I15:I78" si="3">H15/$C$6</f>
        <v>55.216174345076787</v>
      </c>
      <c r="J15" s="4">
        <v>231169.79</v>
      </c>
      <c r="K15" s="4">
        <v>650810.12</v>
      </c>
      <c r="L15" s="4">
        <v>881979.91</v>
      </c>
      <c r="M15" s="9">
        <f t="shared" ref="M15:M78" si="4">L15/$C$7</f>
        <v>26.238469387755103</v>
      </c>
      <c r="N15" s="4">
        <v>918895.76</v>
      </c>
      <c r="O15" s="4">
        <v>4004955.17</v>
      </c>
      <c r="P15" s="4">
        <v>4923850.93</v>
      </c>
      <c r="Q15" s="9">
        <f t="shared" ref="Q15:Q78" si="5">P15/$C$8</f>
        <v>15.137641512334291</v>
      </c>
    </row>
    <row r="16" spans="1:17" x14ac:dyDescent="0.2">
      <c r="A16" s="11" t="s">
        <v>2</v>
      </c>
      <c r="B16" s="4">
        <v>570565.42000000004</v>
      </c>
      <c r="C16" s="4">
        <v>0</v>
      </c>
      <c r="D16" s="4">
        <v>570565.42000000004</v>
      </c>
      <c r="E16" s="9">
        <f t="shared" si="2"/>
        <v>1.5800759346441431</v>
      </c>
      <c r="F16" s="4">
        <v>18481.04</v>
      </c>
      <c r="G16" s="4">
        <v>0</v>
      </c>
      <c r="H16" s="4">
        <v>18481.04</v>
      </c>
      <c r="I16" s="9">
        <f t="shared" si="3"/>
        <v>8.3473532068654031</v>
      </c>
      <c r="J16" s="4">
        <v>552084.38</v>
      </c>
      <c r="K16" s="4">
        <v>0</v>
      </c>
      <c r="L16" s="4">
        <v>552084.38</v>
      </c>
      <c r="M16" s="9">
        <f t="shared" si="4"/>
        <v>16.424239305051469</v>
      </c>
      <c r="N16" s="4">
        <v>0</v>
      </c>
      <c r="O16" s="4">
        <v>0</v>
      </c>
      <c r="P16" s="4">
        <v>0</v>
      </c>
      <c r="Q16" s="9">
        <f t="shared" si="5"/>
        <v>0</v>
      </c>
    </row>
    <row r="17" spans="1:17" x14ac:dyDescent="0.2">
      <c r="A17" s="11" t="s">
        <v>3</v>
      </c>
      <c r="B17" s="4">
        <v>2377333.65</v>
      </c>
      <c r="C17" s="4">
        <v>0</v>
      </c>
      <c r="D17" s="4">
        <v>2377333.65</v>
      </c>
      <c r="E17" s="9">
        <f t="shared" si="2"/>
        <v>6.5835880642481301</v>
      </c>
      <c r="F17" s="4">
        <v>10357.89</v>
      </c>
      <c r="G17" s="4">
        <v>0</v>
      </c>
      <c r="H17" s="4">
        <v>10357.89</v>
      </c>
      <c r="I17" s="9">
        <f t="shared" si="3"/>
        <v>4.6783604336043361</v>
      </c>
      <c r="J17" s="4">
        <v>1798155.43</v>
      </c>
      <c r="K17" s="4">
        <v>0</v>
      </c>
      <c r="L17" s="4">
        <v>1798155.43</v>
      </c>
      <c r="M17" s="9">
        <f t="shared" si="4"/>
        <v>53.494241387517107</v>
      </c>
      <c r="N17" s="4">
        <v>568820.32999999996</v>
      </c>
      <c r="O17" s="4">
        <v>0</v>
      </c>
      <c r="P17" s="4">
        <v>568820.32999999996</v>
      </c>
      <c r="Q17" s="9">
        <f t="shared" si="5"/>
        <v>1.7487528284020757</v>
      </c>
    </row>
    <row r="18" spans="1:17" x14ac:dyDescent="0.2">
      <c r="A18" s="11" t="s">
        <v>4</v>
      </c>
      <c r="B18" s="4">
        <v>99791.55</v>
      </c>
      <c r="C18" s="4">
        <v>0</v>
      </c>
      <c r="D18" s="4">
        <v>99791.55</v>
      </c>
      <c r="E18" s="9">
        <f t="shared" si="2"/>
        <v>0.27635433397950709</v>
      </c>
      <c r="F18" s="4">
        <v>0</v>
      </c>
      <c r="G18" s="4">
        <v>0</v>
      </c>
      <c r="H18" s="4">
        <v>0</v>
      </c>
      <c r="I18" s="9">
        <f t="shared" si="3"/>
        <v>0</v>
      </c>
      <c r="J18" s="4">
        <v>15048.18</v>
      </c>
      <c r="K18" s="4">
        <v>0</v>
      </c>
      <c r="L18" s="4">
        <v>15048.18</v>
      </c>
      <c r="M18" s="9">
        <f t="shared" si="4"/>
        <v>0.44767596834652229</v>
      </c>
      <c r="N18" s="4">
        <v>84743.37</v>
      </c>
      <c r="O18" s="4">
        <v>0</v>
      </c>
      <c r="P18" s="4">
        <v>84743.37</v>
      </c>
      <c r="Q18" s="9">
        <f t="shared" si="5"/>
        <v>0.26053078654172507</v>
      </c>
    </row>
    <row r="19" spans="1:17" x14ac:dyDescent="0.2">
      <c r="A19" s="11" t="s">
        <v>5</v>
      </c>
      <c r="B19" s="4">
        <v>2789326.84</v>
      </c>
      <c r="C19" s="4">
        <v>0</v>
      </c>
      <c r="D19" s="4">
        <v>2789326.84</v>
      </c>
      <c r="E19" s="9">
        <f t="shared" si="2"/>
        <v>7.7245273885350318</v>
      </c>
      <c r="F19" s="4">
        <v>7545.38</v>
      </c>
      <c r="G19" s="4">
        <v>0</v>
      </c>
      <c r="H19" s="4">
        <v>7545.38</v>
      </c>
      <c r="I19" s="9">
        <f t="shared" si="3"/>
        <v>3.4080307136404699</v>
      </c>
      <c r="J19" s="4">
        <v>184770</v>
      </c>
      <c r="K19" s="4">
        <v>0</v>
      </c>
      <c r="L19" s="4">
        <v>184770</v>
      </c>
      <c r="M19" s="9">
        <f t="shared" si="4"/>
        <v>5.4968168025227584</v>
      </c>
      <c r="N19" s="4">
        <v>2597011.46</v>
      </c>
      <c r="O19" s="4">
        <v>0</v>
      </c>
      <c r="P19" s="4">
        <v>2597011.46</v>
      </c>
      <c r="Q19" s="9">
        <f t="shared" si="5"/>
        <v>7.9841223960254801</v>
      </c>
    </row>
    <row r="20" spans="1:17" x14ac:dyDescent="0.2">
      <c r="A20" s="11" t="s">
        <v>6</v>
      </c>
      <c r="B20" s="4">
        <v>1921948.05</v>
      </c>
      <c r="C20" s="4">
        <v>7921638.5800000001</v>
      </c>
      <c r="D20" s="4">
        <v>9843586.6300000008</v>
      </c>
      <c r="E20" s="9">
        <f t="shared" si="2"/>
        <v>27.260001744669069</v>
      </c>
      <c r="F20" s="4">
        <v>16384.95</v>
      </c>
      <c r="G20" s="4">
        <v>103016.89</v>
      </c>
      <c r="H20" s="4">
        <v>119401.84</v>
      </c>
      <c r="I20" s="9">
        <f t="shared" si="3"/>
        <v>53.930370370370369</v>
      </c>
      <c r="J20" s="4">
        <v>214662.65</v>
      </c>
      <c r="K20" s="4">
        <v>905091.41</v>
      </c>
      <c r="L20" s="4">
        <v>1119754.06</v>
      </c>
      <c r="M20" s="9">
        <f t="shared" si="4"/>
        <v>33.312133634795025</v>
      </c>
      <c r="N20" s="4">
        <v>1690900.45</v>
      </c>
      <c r="O20" s="4">
        <v>6913530.2800000003</v>
      </c>
      <c r="P20" s="4">
        <v>8604430.7300000004</v>
      </c>
      <c r="Q20" s="9">
        <f t="shared" si="5"/>
        <v>26.453032323716769</v>
      </c>
    </row>
    <row r="21" spans="1:17" x14ac:dyDescent="0.2">
      <c r="A21" s="11" t="s">
        <v>83</v>
      </c>
      <c r="B21" s="4">
        <v>6834718.5499999998</v>
      </c>
      <c r="C21" s="4">
        <v>16130078.23</v>
      </c>
      <c r="D21" s="4">
        <v>22964796.780000001</v>
      </c>
      <c r="E21" s="9">
        <f t="shared" si="2"/>
        <v>63.596778676266965</v>
      </c>
      <c r="F21" s="4">
        <v>93899.33</v>
      </c>
      <c r="G21" s="4">
        <v>509791.63</v>
      </c>
      <c r="H21" s="4">
        <v>603690.96</v>
      </c>
      <c r="I21" s="9">
        <f t="shared" si="3"/>
        <v>272.66981029810296</v>
      </c>
      <c r="J21" s="4">
        <v>2195402.6800000002</v>
      </c>
      <c r="K21" s="4">
        <v>3908162.9</v>
      </c>
      <c r="L21" s="4">
        <v>6103565.5800000001</v>
      </c>
      <c r="M21" s="9">
        <f t="shared" si="4"/>
        <v>181.57807996668055</v>
      </c>
      <c r="N21" s="4">
        <v>4545416.54</v>
      </c>
      <c r="O21" s="4">
        <v>11712123.699999999</v>
      </c>
      <c r="P21" s="4">
        <v>16257540.24</v>
      </c>
      <c r="Q21" s="9">
        <f t="shared" si="5"/>
        <v>49.981370176344718</v>
      </c>
    </row>
    <row r="22" spans="1:17" x14ac:dyDescent="0.2">
      <c r="A22" s="11" t="s">
        <v>7</v>
      </c>
      <c r="B22" s="4">
        <v>633788.81000000006</v>
      </c>
      <c r="C22" s="4">
        <v>2874160.34</v>
      </c>
      <c r="D22" s="4">
        <v>3507949.15</v>
      </c>
      <c r="E22" s="9">
        <f t="shared" si="2"/>
        <v>9.7146196344502904</v>
      </c>
      <c r="F22" s="4">
        <v>7599.11</v>
      </c>
      <c r="G22" s="4">
        <v>50697.71</v>
      </c>
      <c r="H22" s="4">
        <v>58296.82</v>
      </c>
      <c r="I22" s="9">
        <f t="shared" si="3"/>
        <v>26.330993676603434</v>
      </c>
      <c r="J22" s="4">
        <v>71213.990000000005</v>
      </c>
      <c r="K22" s="4">
        <v>367395.68</v>
      </c>
      <c r="L22" s="4">
        <v>438609.67</v>
      </c>
      <c r="M22" s="9">
        <f t="shared" si="4"/>
        <v>13.048422383530671</v>
      </c>
      <c r="N22" s="4">
        <v>554975.71</v>
      </c>
      <c r="O22" s="4">
        <v>2456066.9500000002</v>
      </c>
      <c r="P22" s="4">
        <v>3011042.66</v>
      </c>
      <c r="Q22" s="9">
        <f t="shared" si="5"/>
        <v>9.2569992498585805</v>
      </c>
    </row>
    <row r="23" spans="1:17" x14ac:dyDescent="0.2">
      <c r="A23" s="11" t="s">
        <v>8</v>
      </c>
      <c r="B23" s="4">
        <v>53091.17</v>
      </c>
      <c r="C23" s="4">
        <v>0</v>
      </c>
      <c r="D23" s="4">
        <v>53091.17</v>
      </c>
      <c r="E23" s="9">
        <f t="shared" si="2"/>
        <v>0.14702622542232069</v>
      </c>
      <c r="F23" s="4">
        <v>0</v>
      </c>
      <c r="G23" s="4">
        <v>0</v>
      </c>
      <c r="H23" s="4">
        <v>0</v>
      </c>
      <c r="I23" s="9">
        <f t="shared" si="3"/>
        <v>0</v>
      </c>
      <c r="J23" s="4">
        <v>3254.13</v>
      </c>
      <c r="K23" s="4">
        <v>0</v>
      </c>
      <c r="L23" s="4">
        <v>3254.13</v>
      </c>
      <c r="M23" s="9">
        <f t="shared" si="4"/>
        <v>9.6808770155292434E-2</v>
      </c>
      <c r="N23" s="4">
        <v>49837.04</v>
      </c>
      <c r="O23" s="4">
        <v>0</v>
      </c>
      <c r="P23" s="4">
        <v>49837.04</v>
      </c>
      <c r="Q23" s="9">
        <f t="shared" si="5"/>
        <v>0.15321650803020243</v>
      </c>
    </row>
    <row r="24" spans="1:17" s="23" customFormat="1" x14ac:dyDescent="0.2">
      <c r="A24" s="20" t="s">
        <v>9</v>
      </c>
      <c r="B24" s="21">
        <f>SUM(B25:B30)</f>
        <v>17467834.410000004</v>
      </c>
      <c r="C24" s="21">
        <v>3351593.31</v>
      </c>
      <c r="D24" s="21">
        <f>B24+C24</f>
        <v>20819427.720000003</v>
      </c>
      <c r="E24" s="22">
        <f t="shared" si="2"/>
        <v>57.655573857657167</v>
      </c>
      <c r="F24" s="21">
        <f>SUM(F25:F30)</f>
        <v>143486.32999999999</v>
      </c>
      <c r="G24" s="21">
        <v>61972.56</v>
      </c>
      <c r="H24" s="21">
        <f>F24+G24</f>
        <v>205458.88999999998</v>
      </c>
      <c r="I24" s="22">
        <f t="shared" si="3"/>
        <v>92.799859981933139</v>
      </c>
      <c r="J24" s="21">
        <f>SUM(J25:J30)</f>
        <v>15814408.660000002</v>
      </c>
      <c r="K24" s="21">
        <v>1716278.78</v>
      </c>
      <c r="L24" s="21">
        <f>J24+K24</f>
        <v>17530687.440000001</v>
      </c>
      <c r="M24" s="22">
        <f t="shared" si="4"/>
        <v>521.52934610578927</v>
      </c>
      <c r="N24" s="21">
        <f>SUM(N25:N30)</f>
        <v>1509939.4200000002</v>
      </c>
      <c r="O24" s="21">
        <v>1573341.97</v>
      </c>
      <c r="P24" s="21">
        <f>N24+O24</f>
        <v>3083281.39</v>
      </c>
      <c r="Q24" s="22">
        <f t="shared" si="5"/>
        <v>9.4790863953860161</v>
      </c>
    </row>
    <row r="25" spans="1:17" s="23" customFormat="1" x14ac:dyDescent="0.2">
      <c r="A25" s="20" t="s">
        <v>10</v>
      </c>
      <c r="B25" s="21">
        <v>8841785.8000000007</v>
      </c>
      <c r="C25" s="21">
        <v>0</v>
      </c>
      <c r="D25" s="21">
        <v>8841785.8000000007</v>
      </c>
      <c r="E25" s="22">
        <f t="shared" si="2"/>
        <v>24.485698698421491</v>
      </c>
      <c r="F25" s="21">
        <v>85281.279999999999</v>
      </c>
      <c r="G25" s="21">
        <v>0</v>
      </c>
      <c r="H25" s="21">
        <v>85281.279999999999</v>
      </c>
      <c r="I25" s="22">
        <f t="shared" si="3"/>
        <v>38.519096657633241</v>
      </c>
      <c r="J25" s="21">
        <v>8617316.7100000009</v>
      </c>
      <c r="K25" s="21">
        <v>0</v>
      </c>
      <c r="L25" s="21">
        <v>8617316.7100000009</v>
      </c>
      <c r="M25" s="22">
        <f t="shared" si="4"/>
        <v>256.36094216695426</v>
      </c>
      <c r="N25" s="21">
        <v>139187.81</v>
      </c>
      <c r="O25" s="21">
        <v>0</v>
      </c>
      <c r="P25" s="21">
        <v>139187.81</v>
      </c>
      <c r="Q25" s="22">
        <f t="shared" si="5"/>
        <v>0.42791205514154307</v>
      </c>
    </row>
    <row r="26" spans="1:17" s="23" customFormat="1" x14ac:dyDescent="0.2">
      <c r="A26" s="20" t="s">
        <v>11</v>
      </c>
      <c r="B26" s="21">
        <v>6519282.4800000004</v>
      </c>
      <c r="C26" s="21">
        <v>0</v>
      </c>
      <c r="D26" s="21">
        <v>6519282.4800000004</v>
      </c>
      <c r="E26" s="22">
        <f t="shared" si="2"/>
        <v>18.053953143173636</v>
      </c>
      <c r="F26" s="21">
        <v>38036.68</v>
      </c>
      <c r="G26" s="21">
        <v>0</v>
      </c>
      <c r="H26" s="21">
        <v>38036.68</v>
      </c>
      <c r="I26" s="22">
        <f t="shared" si="3"/>
        <v>17.180072267389342</v>
      </c>
      <c r="J26" s="21">
        <v>5303861.7300000004</v>
      </c>
      <c r="K26" s="21">
        <v>0</v>
      </c>
      <c r="L26" s="21">
        <v>5303861.7300000004</v>
      </c>
      <c r="M26" s="22">
        <f t="shared" si="4"/>
        <v>157.78728297733088</v>
      </c>
      <c r="N26" s="21">
        <v>1177384.07</v>
      </c>
      <c r="O26" s="21">
        <v>0</v>
      </c>
      <c r="P26" s="21">
        <v>1177384.07</v>
      </c>
      <c r="Q26" s="22">
        <f t="shared" si="5"/>
        <v>3.6196908126122138</v>
      </c>
    </row>
    <row r="27" spans="1:17" s="23" customFormat="1" x14ac:dyDescent="0.2">
      <c r="A27" s="20" t="s">
        <v>12</v>
      </c>
      <c r="B27" s="21">
        <v>818569.84</v>
      </c>
      <c r="C27" s="21">
        <v>0</v>
      </c>
      <c r="D27" s="21">
        <v>818569.84</v>
      </c>
      <c r="E27" s="22">
        <f t="shared" si="2"/>
        <v>2.2668785378011629</v>
      </c>
      <c r="F27" s="21">
        <v>8946.43</v>
      </c>
      <c r="G27" s="21">
        <v>0</v>
      </c>
      <c r="H27" s="21">
        <v>8946.43</v>
      </c>
      <c r="I27" s="22">
        <f t="shared" si="3"/>
        <v>4.0408446251129178</v>
      </c>
      <c r="J27" s="21">
        <v>691961.38</v>
      </c>
      <c r="K27" s="21">
        <v>0</v>
      </c>
      <c r="L27" s="21">
        <v>691961.38</v>
      </c>
      <c r="M27" s="22">
        <f t="shared" si="4"/>
        <v>20.585511394061999</v>
      </c>
      <c r="N27" s="21">
        <v>117662.03</v>
      </c>
      <c r="O27" s="21">
        <v>0</v>
      </c>
      <c r="P27" s="21">
        <v>117662.03</v>
      </c>
      <c r="Q27" s="22">
        <f t="shared" si="5"/>
        <v>0.36173427162497845</v>
      </c>
    </row>
    <row r="28" spans="1:17" s="23" customFormat="1" x14ac:dyDescent="0.2">
      <c r="A28" s="20" t="s">
        <v>13</v>
      </c>
      <c r="B28" s="21">
        <v>295005.05</v>
      </c>
      <c r="C28" s="21">
        <v>0</v>
      </c>
      <c r="D28" s="21">
        <v>295005.05</v>
      </c>
      <c r="E28" s="22">
        <f t="shared" si="2"/>
        <v>0.81696219883688725</v>
      </c>
      <c r="F28" s="21">
        <v>6357.99</v>
      </c>
      <c r="G28" s="21">
        <v>0</v>
      </c>
      <c r="H28" s="21">
        <v>6357.99</v>
      </c>
      <c r="I28" s="22">
        <f t="shared" si="3"/>
        <v>2.8717208672086718</v>
      </c>
      <c r="J28" s="21">
        <v>278326.65000000002</v>
      </c>
      <c r="K28" s="21">
        <v>0</v>
      </c>
      <c r="L28" s="21">
        <v>278326.65000000002</v>
      </c>
      <c r="M28" s="22">
        <f t="shared" si="4"/>
        <v>8.2800812161599335</v>
      </c>
      <c r="N28" s="21">
        <v>10320.41</v>
      </c>
      <c r="O28" s="21">
        <v>0</v>
      </c>
      <c r="P28" s="21">
        <v>10320.41</v>
      </c>
      <c r="Q28" s="22">
        <f t="shared" si="5"/>
        <v>3.1728553333825231E-2</v>
      </c>
    </row>
    <row r="29" spans="1:17" s="23" customFormat="1" x14ac:dyDescent="0.2">
      <c r="A29" s="20" t="s">
        <v>14</v>
      </c>
      <c r="B29" s="21">
        <v>371527.39</v>
      </c>
      <c r="C29" s="21">
        <v>0</v>
      </c>
      <c r="D29" s="21">
        <v>371527.39</v>
      </c>
      <c r="E29" s="22">
        <f t="shared" si="2"/>
        <v>1.0288767377457768</v>
      </c>
      <c r="F29" s="21">
        <v>0</v>
      </c>
      <c r="G29" s="21">
        <v>0</v>
      </c>
      <c r="H29" s="21">
        <v>0</v>
      </c>
      <c r="I29" s="22">
        <f t="shared" si="3"/>
        <v>0</v>
      </c>
      <c r="J29" s="21">
        <v>310362.77</v>
      </c>
      <c r="K29" s="21">
        <v>0</v>
      </c>
      <c r="L29" s="21">
        <v>310362.77</v>
      </c>
      <c r="M29" s="22">
        <f t="shared" si="4"/>
        <v>9.2331400606889993</v>
      </c>
      <c r="N29" s="21">
        <v>61164.62</v>
      </c>
      <c r="O29" s="21">
        <v>0</v>
      </c>
      <c r="P29" s="21">
        <v>61164.62</v>
      </c>
      <c r="Q29" s="22">
        <f t="shared" si="5"/>
        <v>0.188041454536511</v>
      </c>
    </row>
    <row r="30" spans="1:17" s="23" customFormat="1" x14ac:dyDescent="0.2">
      <c r="A30" s="20" t="s">
        <v>15</v>
      </c>
      <c r="B30" s="21">
        <v>621663.85</v>
      </c>
      <c r="C30" s="21">
        <v>0</v>
      </c>
      <c r="D30" s="21">
        <v>621663.85</v>
      </c>
      <c r="E30" s="22">
        <f t="shared" si="2"/>
        <v>1.7215836333425643</v>
      </c>
      <c r="F30" s="21">
        <v>4863.95</v>
      </c>
      <c r="G30" s="21">
        <v>0</v>
      </c>
      <c r="H30" s="21">
        <v>4863.95</v>
      </c>
      <c r="I30" s="22">
        <f t="shared" si="3"/>
        <v>2.1969060523938571</v>
      </c>
      <c r="J30" s="21">
        <v>612579.42000000004</v>
      </c>
      <c r="K30" s="21">
        <v>0</v>
      </c>
      <c r="L30" s="21">
        <v>612579.42000000004</v>
      </c>
      <c r="M30" s="22">
        <f t="shared" si="4"/>
        <v>18.223937050038675</v>
      </c>
      <c r="N30" s="21">
        <v>4220.4799999999996</v>
      </c>
      <c r="O30" s="21">
        <v>0</v>
      </c>
      <c r="P30" s="21">
        <v>4220.4799999999996</v>
      </c>
      <c r="Q30" s="22">
        <f t="shared" si="5"/>
        <v>1.2975233035736245E-2</v>
      </c>
    </row>
    <row r="31" spans="1:17" x14ac:dyDescent="0.2">
      <c r="A31" s="11" t="s">
        <v>16</v>
      </c>
      <c r="B31" s="4">
        <v>8614192.1799999997</v>
      </c>
      <c r="C31" s="4">
        <v>4928321.45</v>
      </c>
      <c r="D31" s="4">
        <v>13542513.630000001</v>
      </c>
      <c r="E31" s="9">
        <f t="shared" si="2"/>
        <v>37.503499390750484</v>
      </c>
      <c r="F31" s="4">
        <v>61679.360000000001</v>
      </c>
      <c r="G31" s="4">
        <v>93716.3</v>
      </c>
      <c r="H31" s="4">
        <v>155395.66</v>
      </c>
      <c r="I31" s="9">
        <f t="shared" si="3"/>
        <v>70.187741644083104</v>
      </c>
      <c r="J31" s="4">
        <v>1182064.6200000001</v>
      </c>
      <c r="K31" s="4">
        <v>717511.98</v>
      </c>
      <c r="L31" s="4">
        <v>1899576.6</v>
      </c>
      <c r="M31" s="9">
        <f t="shared" si="4"/>
        <v>56.511471410721725</v>
      </c>
      <c r="N31" s="4">
        <v>7370448.2000000002</v>
      </c>
      <c r="O31" s="4">
        <v>4117093.17</v>
      </c>
      <c r="P31" s="4">
        <v>11487541.369999999</v>
      </c>
      <c r="Q31" s="9">
        <f t="shared" si="5"/>
        <v>35.316723757347695</v>
      </c>
    </row>
    <row r="32" spans="1:17" x14ac:dyDescent="0.2">
      <c r="A32" s="11" t="s">
        <v>17</v>
      </c>
      <c r="B32" s="4">
        <v>14795891.09</v>
      </c>
      <c r="C32" s="4">
        <v>3394481.44</v>
      </c>
      <c r="D32" s="4">
        <v>18190372.530000001</v>
      </c>
      <c r="E32" s="9">
        <f t="shared" si="2"/>
        <v>50.374889310440324</v>
      </c>
      <c r="F32" s="4">
        <v>71486.14</v>
      </c>
      <c r="G32" s="4">
        <v>19338.95</v>
      </c>
      <c r="H32" s="4">
        <v>90825.09</v>
      </c>
      <c r="I32" s="9">
        <f t="shared" si="3"/>
        <v>41.023075880758803</v>
      </c>
      <c r="J32" s="4">
        <v>1499550.05</v>
      </c>
      <c r="K32" s="4">
        <v>383930.96</v>
      </c>
      <c r="L32" s="4">
        <v>1883481.01</v>
      </c>
      <c r="M32" s="9">
        <f t="shared" si="4"/>
        <v>56.032635509014099</v>
      </c>
      <c r="N32" s="4">
        <v>13224854.9</v>
      </c>
      <c r="O32" s="4">
        <v>2991211.53</v>
      </c>
      <c r="P32" s="4">
        <v>16216066.43</v>
      </c>
      <c r="Q32" s="9">
        <f t="shared" si="5"/>
        <v>49.853865165154083</v>
      </c>
    </row>
    <row r="33" spans="1:17" x14ac:dyDescent="0.2">
      <c r="A33" s="11" t="s">
        <v>18</v>
      </c>
      <c r="B33" s="4">
        <v>39326.67</v>
      </c>
      <c r="C33" s="4">
        <v>281947.12</v>
      </c>
      <c r="D33" s="4">
        <v>321273.78999999998</v>
      </c>
      <c r="E33" s="9">
        <f t="shared" si="2"/>
        <v>0.88970864026585428</v>
      </c>
      <c r="F33" s="4">
        <v>0</v>
      </c>
      <c r="G33" s="4">
        <v>3006.78</v>
      </c>
      <c r="H33" s="4">
        <v>3006.78</v>
      </c>
      <c r="I33" s="9">
        <f t="shared" si="3"/>
        <v>1.3580758807588076</v>
      </c>
      <c r="J33" s="4">
        <v>1542.24</v>
      </c>
      <c r="K33" s="4">
        <v>24759.08</v>
      </c>
      <c r="L33" s="4">
        <v>26301.32</v>
      </c>
      <c r="M33" s="9">
        <f t="shared" si="4"/>
        <v>0.78245135955256739</v>
      </c>
      <c r="N33" s="4">
        <v>37784.43</v>
      </c>
      <c r="O33" s="4">
        <v>254181.26</v>
      </c>
      <c r="P33" s="4">
        <v>291965.69</v>
      </c>
      <c r="Q33" s="9">
        <f t="shared" si="5"/>
        <v>0.89760474310730709</v>
      </c>
    </row>
    <row r="34" spans="1:17" x14ac:dyDescent="0.2">
      <c r="A34" s="11" t="s">
        <v>19</v>
      </c>
      <c r="B34" s="4">
        <v>312763.65999999997</v>
      </c>
      <c r="C34" s="4">
        <v>1745930.86</v>
      </c>
      <c r="D34" s="4">
        <v>2058694.52</v>
      </c>
      <c r="E34" s="9">
        <f t="shared" si="2"/>
        <v>5.7011756300193852</v>
      </c>
      <c r="F34" s="4">
        <v>35412.57</v>
      </c>
      <c r="G34" s="4">
        <v>55317.08</v>
      </c>
      <c r="H34" s="4">
        <v>90729.65</v>
      </c>
      <c r="I34" s="9">
        <f t="shared" si="3"/>
        <v>40.979968383017159</v>
      </c>
      <c r="J34" s="4">
        <v>22534.06</v>
      </c>
      <c r="K34" s="4">
        <v>159171.56</v>
      </c>
      <c r="L34" s="4">
        <v>181705.62</v>
      </c>
      <c r="M34" s="9">
        <f t="shared" si="4"/>
        <v>5.4056530017254714</v>
      </c>
      <c r="N34" s="4">
        <v>254817.03</v>
      </c>
      <c r="O34" s="4">
        <v>1531442.22</v>
      </c>
      <c r="P34" s="4">
        <v>1786259.25</v>
      </c>
      <c r="Q34" s="9">
        <f t="shared" si="5"/>
        <v>5.4915862724120119</v>
      </c>
    </row>
    <row r="35" spans="1:17" x14ac:dyDescent="0.2">
      <c r="A35" s="11" t="s">
        <v>20</v>
      </c>
      <c r="B35" s="4">
        <v>406063.61</v>
      </c>
      <c r="C35" s="4">
        <v>3385608.21</v>
      </c>
      <c r="D35" s="4">
        <v>3791671.82</v>
      </c>
      <c r="E35" s="9">
        <f t="shared" si="2"/>
        <v>10.500337358072555</v>
      </c>
      <c r="F35" s="4">
        <v>5775</v>
      </c>
      <c r="G35" s="4">
        <v>92416.55</v>
      </c>
      <c r="H35" s="4">
        <v>98191.55</v>
      </c>
      <c r="I35" s="9">
        <f t="shared" si="3"/>
        <v>44.350293586269196</v>
      </c>
      <c r="J35" s="4">
        <v>28600</v>
      </c>
      <c r="K35" s="4">
        <v>380145.52</v>
      </c>
      <c r="L35" s="4">
        <v>408745.52</v>
      </c>
      <c r="M35" s="9">
        <f t="shared" si="4"/>
        <v>12.159978580353425</v>
      </c>
      <c r="N35" s="4">
        <v>371688.61</v>
      </c>
      <c r="O35" s="4">
        <v>2913046.14</v>
      </c>
      <c r="P35" s="4">
        <v>3284734.75</v>
      </c>
      <c r="Q35" s="9">
        <f t="shared" si="5"/>
        <v>10.098424549300278</v>
      </c>
    </row>
    <row r="36" spans="1:17" x14ac:dyDescent="0.2">
      <c r="A36" s="11" t="s">
        <v>21</v>
      </c>
      <c r="B36" s="4">
        <v>98197.41</v>
      </c>
      <c r="C36" s="4">
        <v>289259.49</v>
      </c>
      <c r="D36" s="4">
        <v>387456.9</v>
      </c>
      <c r="E36" s="9">
        <f t="shared" si="2"/>
        <v>1.0729905843256715</v>
      </c>
      <c r="F36" s="4">
        <v>0</v>
      </c>
      <c r="G36" s="4">
        <v>3372.73</v>
      </c>
      <c r="H36" s="4">
        <v>3372.73</v>
      </c>
      <c r="I36" s="9">
        <f t="shared" si="3"/>
        <v>1.5233649503161699</v>
      </c>
      <c r="J36" s="4">
        <v>805.59</v>
      </c>
      <c r="K36" s="4">
        <v>2741.06</v>
      </c>
      <c r="L36" s="4">
        <v>3546.65</v>
      </c>
      <c r="M36" s="9">
        <f t="shared" si="4"/>
        <v>0.10551109656690665</v>
      </c>
      <c r="N36" s="4">
        <v>97391.82</v>
      </c>
      <c r="O36" s="4">
        <v>283145.7</v>
      </c>
      <c r="P36" s="4">
        <v>380537.52</v>
      </c>
      <c r="Q36" s="9">
        <f t="shared" si="5"/>
        <v>1.169905555965469</v>
      </c>
    </row>
    <row r="37" spans="1:17" x14ac:dyDescent="0.2">
      <c r="A37" s="11" t="s">
        <v>22</v>
      </c>
      <c r="B37" s="4">
        <v>7009729.0999999996</v>
      </c>
      <c r="C37" s="4">
        <v>71637226.469999999</v>
      </c>
      <c r="D37" s="4">
        <v>78646955.569999993</v>
      </c>
      <c r="E37" s="9">
        <f t="shared" si="2"/>
        <v>217.79827075602324</v>
      </c>
      <c r="F37" s="4">
        <v>269854.7</v>
      </c>
      <c r="G37" s="4">
        <v>4307595.1900000004</v>
      </c>
      <c r="H37" s="4">
        <v>4577449.8899999997</v>
      </c>
      <c r="I37" s="9">
        <f t="shared" si="3"/>
        <v>2067.5022086720865</v>
      </c>
      <c r="J37" s="4">
        <v>1171968.3899999999</v>
      </c>
      <c r="K37" s="4">
        <v>14271327.9</v>
      </c>
      <c r="L37" s="4">
        <v>15443296.289999999</v>
      </c>
      <c r="M37" s="9">
        <f t="shared" si="4"/>
        <v>459.43048402451359</v>
      </c>
      <c r="N37" s="4">
        <v>5567906.0099999998</v>
      </c>
      <c r="O37" s="4">
        <v>53058303.380000003</v>
      </c>
      <c r="P37" s="4">
        <v>58626209.390000001</v>
      </c>
      <c r="Q37" s="9">
        <f t="shared" si="5"/>
        <v>180.23749166851127</v>
      </c>
    </row>
    <row r="38" spans="1:17" x14ac:dyDescent="0.2">
      <c r="A38" s="11" t="s">
        <v>23</v>
      </c>
      <c r="B38" s="4">
        <v>2203462.77</v>
      </c>
      <c r="C38" s="4">
        <v>12894792.82</v>
      </c>
      <c r="D38" s="4">
        <v>15098255.59</v>
      </c>
      <c r="E38" s="9">
        <f t="shared" si="2"/>
        <v>41.811840459706453</v>
      </c>
      <c r="F38" s="4">
        <v>18972.82</v>
      </c>
      <c r="G38" s="4">
        <v>143593.07</v>
      </c>
      <c r="H38" s="4">
        <v>162565.89000000001</v>
      </c>
      <c r="I38" s="9">
        <f t="shared" si="3"/>
        <v>73.426327913279138</v>
      </c>
      <c r="J38" s="4">
        <v>988952.03</v>
      </c>
      <c r="K38" s="4">
        <v>1447882.84</v>
      </c>
      <c r="L38" s="4">
        <v>2436834.87</v>
      </c>
      <c r="M38" s="9">
        <f t="shared" si="4"/>
        <v>72.49464122091986</v>
      </c>
      <c r="N38" s="4">
        <v>1195537.9199999999</v>
      </c>
      <c r="O38" s="4">
        <v>11303316.91</v>
      </c>
      <c r="P38" s="4">
        <v>12498854.83</v>
      </c>
      <c r="Q38" s="9">
        <f t="shared" si="5"/>
        <v>38.425855376423428</v>
      </c>
    </row>
    <row r="39" spans="1:17" x14ac:dyDescent="0.2">
      <c r="A39" s="11" t="s">
        <v>24</v>
      </c>
      <c r="B39" s="4">
        <v>296993.65000000002</v>
      </c>
      <c r="C39" s="4">
        <v>0</v>
      </c>
      <c r="D39" s="4">
        <v>296993.65000000002</v>
      </c>
      <c r="E39" s="9">
        <f t="shared" si="2"/>
        <v>0.8224692605926337</v>
      </c>
      <c r="F39" s="4">
        <v>0</v>
      </c>
      <c r="G39" s="4">
        <v>0</v>
      </c>
      <c r="H39" s="4">
        <v>0</v>
      </c>
      <c r="I39" s="9">
        <f t="shared" si="3"/>
        <v>0</v>
      </c>
      <c r="J39" s="4">
        <v>296993.65000000002</v>
      </c>
      <c r="K39" s="4">
        <v>0</v>
      </c>
      <c r="L39" s="4">
        <v>296993.65000000002</v>
      </c>
      <c r="M39" s="9">
        <f t="shared" si="4"/>
        <v>8.8354153031474993</v>
      </c>
      <c r="N39" s="4">
        <v>0</v>
      </c>
      <c r="O39" s="4">
        <v>0</v>
      </c>
      <c r="P39" s="4">
        <v>0</v>
      </c>
      <c r="Q39" s="9">
        <f t="shared" si="5"/>
        <v>0</v>
      </c>
    </row>
    <row r="40" spans="1:17" x14ac:dyDescent="0.2">
      <c r="A40" s="11" t="s">
        <v>25</v>
      </c>
      <c r="B40" s="4">
        <v>178747.13</v>
      </c>
      <c r="C40" s="4">
        <v>0</v>
      </c>
      <c r="D40" s="4">
        <v>178747.13</v>
      </c>
      <c r="E40" s="9">
        <f t="shared" si="2"/>
        <v>0.49500728330102467</v>
      </c>
      <c r="F40" s="4">
        <v>0</v>
      </c>
      <c r="G40" s="4">
        <v>0</v>
      </c>
      <c r="H40" s="4">
        <v>0</v>
      </c>
      <c r="I40" s="9">
        <f t="shared" si="3"/>
        <v>0</v>
      </c>
      <c r="J40" s="4">
        <v>178747.13</v>
      </c>
      <c r="K40" s="4">
        <v>0</v>
      </c>
      <c r="L40" s="4">
        <v>178747.13</v>
      </c>
      <c r="M40" s="9">
        <f t="shared" si="4"/>
        <v>5.3176393764502885</v>
      </c>
      <c r="N40" s="4">
        <v>0</v>
      </c>
      <c r="O40" s="4">
        <v>0</v>
      </c>
      <c r="P40" s="4">
        <v>0</v>
      </c>
      <c r="Q40" s="9">
        <f t="shared" si="5"/>
        <v>0</v>
      </c>
    </row>
    <row r="41" spans="1:17" x14ac:dyDescent="0.2">
      <c r="A41" s="11" t="s">
        <v>26</v>
      </c>
      <c r="B41" s="4">
        <v>362754.81</v>
      </c>
      <c r="C41" s="4">
        <v>0</v>
      </c>
      <c r="D41" s="4">
        <v>362754.81</v>
      </c>
      <c r="E41" s="9">
        <f t="shared" si="2"/>
        <v>1.0045826917751315</v>
      </c>
      <c r="F41" s="4">
        <v>0</v>
      </c>
      <c r="G41" s="4">
        <v>0</v>
      </c>
      <c r="H41" s="4">
        <v>0</v>
      </c>
      <c r="I41" s="9">
        <f t="shared" si="3"/>
        <v>0</v>
      </c>
      <c r="J41" s="4">
        <v>362754.81</v>
      </c>
      <c r="K41" s="4">
        <v>0</v>
      </c>
      <c r="L41" s="4">
        <v>362754.81</v>
      </c>
      <c r="M41" s="9">
        <f t="shared" si="4"/>
        <v>10.791777533170702</v>
      </c>
      <c r="N41" s="4">
        <v>0</v>
      </c>
      <c r="O41" s="4">
        <v>0</v>
      </c>
      <c r="P41" s="4">
        <v>0</v>
      </c>
      <c r="Q41" s="9">
        <f t="shared" si="5"/>
        <v>0</v>
      </c>
    </row>
    <row r="42" spans="1:17" x14ac:dyDescent="0.2">
      <c r="A42" s="11" t="s">
        <v>27</v>
      </c>
      <c r="B42" s="4">
        <v>31603.81</v>
      </c>
      <c r="C42" s="4">
        <v>0</v>
      </c>
      <c r="D42" s="4">
        <v>31603.81</v>
      </c>
      <c r="E42" s="9">
        <f t="shared" si="2"/>
        <v>8.7520936028800886E-2</v>
      </c>
      <c r="F42" s="4">
        <v>0</v>
      </c>
      <c r="G42" s="4">
        <v>0</v>
      </c>
      <c r="H42" s="4">
        <v>0</v>
      </c>
      <c r="I42" s="9">
        <f t="shared" si="3"/>
        <v>0</v>
      </c>
      <c r="J42" s="4">
        <v>31603.81</v>
      </c>
      <c r="K42" s="4">
        <v>0</v>
      </c>
      <c r="L42" s="4">
        <v>31603.81</v>
      </c>
      <c r="M42" s="9">
        <f t="shared" si="4"/>
        <v>0.94019783423573511</v>
      </c>
      <c r="N42" s="4">
        <v>0</v>
      </c>
      <c r="O42" s="4">
        <v>0</v>
      </c>
      <c r="P42" s="4">
        <v>0</v>
      </c>
      <c r="Q42" s="9">
        <f t="shared" si="5"/>
        <v>0</v>
      </c>
    </row>
    <row r="43" spans="1:17" x14ac:dyDescent="0.2">
      <c r="A43" s="11" t="s">
        <v>28</v>
      </c>
      <c r="B43" s="4">
        <v>6023.12</v>
      </c>
      <c r="C43" s="4">
        <v>0</v>
      </c>
      <c r="D43" s="4">
        <v>6023.12</v>
      </c>
      <c r="E43" s="9">
        <f t="shared" si="2"/>
        <v>1.6679922459152587E-2</v>
      </c>
      <c r="F43" s="4">
        <v>0</v>
      </c>
      <c r="G43" s="4">
        <v>0</v>
      </c>
      <c r="H43" s="4">
        <v>0</v>
      </c>
      <c r="I43" s="9">
        <f t="shared" si="3"/>
        <v>0</v>
      </c>
      <c r="J43" s="4">
        <v>6023.12</v>
      </c>
      <c r="K43" s="4">
        <v>0</v>
      </c>
      <c r="L43" s="4">
        <v>6023.12</v>
      </c>
      <c r="M43" s="9">
        <f t="shared" si="4"/>
        <v>0.17918486344975307</v>
      </c>
      <c r="N43" s="4">
        <v>0</v>
      </c>
      <c r="O43" s="4">
        <v>0</v>
      </c>
      <c r="P43" s="4">
        <v>0</v>
      </c>
      <c r="Q43" s="9">
        <f t="shared" si="5"/>
        <v>0</v>
      </c>
    </row>
    <row r="44" spans="1:17" x14ac:dyDescent="0.2">
      <c r="A44" s="11" t="s">
        <v>29</v>
      </c>
      <c r="B44" s="4">
        <v>6172.78</v>
      </c>
      <c r="C44" s="4">
        <v>0</v>
      </c>
      <c r="D44" s="4">
        <v>6172.78</v>
      </c>
      <c r="E44" s="9">
        <f t="shared" si="2"/>
        <v>1.7094378288562723E-2</v>
      </c>
      <c r="F44" s="4">
        <v>0</v>
      </c>
      <c r="G44" s="4">
        <v>0</v>
      </c>
      <c r="H44" s="4">
        <v>0</v>
      </c>
      <c r="I44" s="9">
        <f t="shared" si="3"/>
        <v>0</v>
      </c>
      <c r="J44" s="4">
        <v>6172.78</v>
      </c>
      <c r="K44" s="4">
        <v>0</v>
      </c>
      <c r="L44" s="4">
        <v>6172.78</v>
      </c>
      <c r="M44" s="9">
        <f t="shared" si="4"/>
        <v>0.18363717498661272</v>
      </c>
      <c r="N44" s="4">
        <v>0</v>
      </c>
      <c r="O44" s="4">
        <v>0</v>
      </c>
      <c r="P44" s="4">
        <v>0</v>
      </c>
      <c r="Q44" s="9">
        <f t="shared" si="5"/>
        <v>0</v>
      </c>
    </row>
    <row r="45" spans="1:17" x14ac:dyDescent="0.2">
      <c r="A45" s="11" t="s">
        <v>30</v>
      </c>
      <c r="B45" s="4">
        <v>82238.48</v>
      </c>
      <c r="C45" s="4">
        <v>0</v>
      </c>
      <c r="D45" s="4">
        <v>82238.48</v>
      </c>
      <c r="E45" s="9">
        <f t="shared" si="2"/>
        <v>0.22774433674882302</v>
      </c>
      <c r="F45" s="4">
        <v>0</v>
      </c>
      <c r="G45" s="4">
        <v>0</v>
      </c>
      <c r="H45" s="4">
        <v>0</v>
      </c>
      <c r="I45" s="9">
        <f t="shared" si="3"/>
        <v>0</v>
      </c>
      <c r="J45" s="4">
        <v>82238.48</v>
      </c>
      <c r="K45" s="4">
        <v>0</v>
      </c>
      <c r="L45" s="4">
        <v>82238.48</v>
      </c>
      <c r="M45" s="9">
        <f t="shared" si="4"/>
        <v>2.4465544118522042</v>
      </c>
      <c r="N45" s="4">
        <v>0</v>
      </c>
      <c r="O45" s="4">
        <v>0</v>
      </c>
      <c r="P45" s="4">
        <v>0</v>
      </c>
      <c r="Q45" s="9">
        <f t="shared" si="5"/>
        <v>0</v>
      </c>
    </row>
    <row r="46" spans="1:17" x14ac:dyDescent="0.2">
      <c r="A46" s="11" t="s">
        <v>31</v>
      </c>
      <c r="B46" s="4">
        <v>8669.16</v>
      </c>
      <c r="C46" s="4">
        <v>0</v>
      </c>
      <c r="D46" s="4">
        <v>8669.16</v>
      </c>
      <c r="E46" s="9">
        <f t="shared" si="2"/>
        <v>2.4007643312101909E-2</v>
      </c>
      <c r="F46" s="4">
        <v>0</v>
      </c>
      <c r="G46" s="4">
        <v>0</v>
      </c>
      <c r="H46" s="4">
        <v>0</v>
      </c>
      <c r="I46" s="9">
        <f t="shared" si="3"/>
        <v>0</v>
      </c>
      <c r="J46" s="4">
        <v>8669.16</v>
      </c>
      <c r="K46" s="4">
        <v>0</v>
      </c>
      <c r="L46" s="4">
        <v>8669.16</v>
      </c>
      <c r="M46" s="9">
        <f t="shared" si="4"/>
        <v>0.25790325459629915</v>
      </c>
      <c r="N46" s="4">
        <v>0</v>
      </c>
      <c r="O46" s="4">
        <v>0</v>
      </c>
      <c r="P46" s="4">
        <v>0</v>
      </c>
      <c r="Q46" s="9">
        <f t="shared" si="5"/>
        <v>0</v>
      </c>
    </row>
    <row r="47" spans="1:17" x14ac:dyDescent="0.2">
      <c r="A47" s="11" t="s">
        <v>32</v>
      </c>
      <c r="B47" s="4">
        <v>11433097.609999999</v>
      </c>
      <c r="C47" s="4">
        <v>8654357.7699999996</v>
      </c>
      <c r="D47" s="4">
        <v>20087455.379999999</v>
      </c>
      <c r="E47" s="9">
        <f t="shared" si="2"/>
        <v>55.628511160343393</v>
      </c>
      <c r="F47" s="4">
        <v>34288.269999999997</v>
      </c>
      <c r="G47" s="4">
        <v>81396.679999999993</v>
      </c>
      <c r="H47" s="4">
        <v>115684.95</v>
      </c>
      <c r="I47" s="9">
        <f t="shared" si="3"/>
        <v>52.251558265582652</v>
      </c>
      <c r="J47" s="4">
        <v>1403593.2</v>
      </c>
      <c r="K47" s="4">
        <v>812196.26</v>
      </c>
      <c r="L47" s="4">
        <v>2215789.46</v>
      </c>
      <c r="M47" s="9">
        <f t="shared" si="4"/>
        <v>65.918648777295175</v>
      </c>
      <c r="N47" s="4">
        <v>9995216.1400000006</v>
      </c>
      <c r="O47" s="4">
        <v>7760764.8300000001</v>
      </c>
      <c r="P47" s="4">
        <v>17755980.969999999</v>
      </c>
      <c r="Q47" s="9">
        <f t="shared" si="5"/>
        <v>54.588101558080616</v>
      </c>
    </row>
    <row r="48" spans="1:17" x14ac:dyDescent="0.2">
      <c r="A48" s="11" t="s">
        <v>33</v>
      </c>
      <c r="B48" s="4">
        <v>407888.33</v>
      </c>
      <c r="C48" s="4">
        <v>266243.09000000003</v>
      </c>
      <c r="D48" s="4">
        <v>674131.42</v>
      </c>
      <c r="E48" s="9">
        <f t="shared" si="2"/>
        <v>1.8668829133204099</v>
      </c>
      <c r="F48" s="4">
        <v>0</v>
      </c>
      <c r="G48" s="4">
        <v>11054</v>
      </c>
      <c r="H48" s="4">
        <v>11054</v>
      </c>
      <c r="I48" s="9">
        <f t="shared" si="3"/>
        <v>4.9927732610659437</v>
      </c>
      <c r="J48" s="4">
        <v>7735.43</v>
      </c>
      <c r="K48" s="4">
        <v>31807.7</v>
      </c>
      <c r="L48" s="4">
        <v>39543.129999999997</v>
      </c>
      <c r="M48" s="9">
        <f t="shared" si="4"/>
        <v>1.176388707086333</v>
      </c>
      <c r="N48" s="4">
        <v>400152.9</v>
      </c>
      <c r="O48" s="4">
        <v>223381.39</v>
      </c>
      <c r="P48" s="4">
        <v>623534.29</v>
      </c>
      <c r="Q48" s="9">
        <f t="shared" si="5"/>
        <v>1.9169626958361003</v>
      </c>
    </row>
    <row r="49" spans="1:17" x14ac:dyDescent="0.2">
      <c r="A49" s="11" t="s">
        <v>34</v>
      </c>
      <c r="B49" s="4">
        <v>52875749.890000001</v>
      </c>
      <c r="C49" s="4">
        <v>0</v>
      </c>
      <c r="D49" s="4">
        <v>52875749.890000001</v>
      </c>
      <c r="E49" s="9">
        <f t="shared" si="2"/>
        <v>146.42965906950982</v>
      </c>
      <c r="F49" s="4">
        <v>165598.26999999999</v>
      </c>
      <c r="G49" s="4">
        <v>0</v>
      </c>
      <c r="H49" s="4">
        <v>165598.26999999999</v>
      </c>
      <c r="I49" s="9">
        <f t="shared" si="3"/>
        <v>74.795966576332418</v>
      </c>
      <c r="J49" s="4">
        <v>52710151.619999997</v>
      </c>
      <c r="K49" s="4">
        <v>0</v>
      </c>
      <c r="L49" s="4">
        <v>52710151.619999997</v>
      </c>
      <c r="M49" s="9">
        <f t="shared" si="4"/>
        <v>1568.101137026239</v>
      </c>
      <c r="N49" s="4">
        <v>0</v>
      </c>
      <c r="O49" s="4">
        <v>0</v>
      </c>
      <c r="P49" s="4">
        <v>0</v>
      </c>
      <c r="Q49" s="9">
        <f t="shared" si="5"/>
        <v>0</v>
      </c>
    </row>
    <row r="50" spans="1:17" x14ac:dyDescent="0.2">
      <c r="A50" s="11" t="s">
        <v>35</v>
      </c>
      <c r="B50" s="4">
        <v>392150.43</v>
      </c>
      <c r="C50" s="4">
        <v>0</v>
      </c>
      <c r="D50" s="4">
        <v>392150.43</v>
      </c>
      <c r="E50" s="9">
        <f t="shared" si="2"/>
        <v>1.0859884519523677</v>
      </c>
      <c r="F50" s="4">
        <v>175</v>
      </c>
      <c r="G50" s="4">
        <v>0</v>
      </c>
      <c r="H50" s="4">
        <v>175</v>
      </c>
      <c r="I50" s="9">
        <f t="shared" si="3"/>
        <v>7.9042457091237583E-2</v>
      </c>
      <c r="J50" s="4">
        <v>57109.43</v>
      </c>
      <c r="K50" s="4">
        <v>0</v>
      </c>
      <c r="L50" s="4">
        <v>57109.43</v>
      </c>
      <c r="M50" s="9">
        <f t="shared" si="4"/>
        <v>1.6989775093710955</v>
      </c>
      <c r="N50" s="4">
        <v>334866</v>
      </c>
      <c r="O50" s="4">
        <v>0</v>
      </c>
      <c r="P50" s="4">
        <v>334866</v>
      </c>
      <c r="Q50" s="9">
        <f t="shared" si="5"/>
        <v>1.0294953146904744</v>
      </c>
    </row>
    <row r="51" spans="1:17" x14ac:dyDescent="0.2">
      <c r="A51" s="11" t="s">
        <v>84</v>
      </c>
      <c r="B51" s="4">
        <v>4347456.62</v>
      </c>
      <c r="C51" s="4">
        <v>0</v>
      </c>
      <c r="D51" s="4">
        <v>4347456.62</v>
      </c>
      <c r="E51" s="9">
        <f t="shared" si="2"/>
        <v>12.039481085571865</v>
      </c>
      <c r="F51" s="4">
        <v>8085.73</v>
      </c>
      <c r="G51" s="4">
        <v>0</v>
      </c>
      <c r="H51" s="4">
        <v>8085.73</v>
      </c>
      <c r="I51" s="9">
        <f t="shared" si="3"/>
        <v>3.6520912375790422</v>
      </c>
      <c r="J51" s="4">
        <v>583800.78</v>
      </c>
      <c r="K51" s="4">
        <v>0</v>
      </c>
      <c r="L51" s="4">
        <v>583800.78</v>
      </c>
      <c r="M51" s="9">
        <f t="shared" si="4"/>
        <v>17.367786636520499</v>
      </c>
      <c r="N51" s="4">
        <v>3755570.11</v>
      </c>
      <c r="O51" s="4">
        <v>0</v>
      </c>
      <c r="P51" s="4">
        <v>3755570.11</v>
      </c>
      <c r="Q51" s="9">
        <f t="shared" si="5"/>
        <v>11.545937277109619</v>
      </c>
    </row>
    <row r="52" spans="1:17" x14ac:dyDescent="0.2">
      <c r="A52" s="11" t="s">
        <v>36</v>
      </c>
      <c r="B52" s="4">
        <v>969999.51</v>
      </c>
      <c r="C52" s="4">
        <v>16724309.91</v>
      </c>
      <c r="D52" s="4">
        <v>17694309.420000002</v>
      </c>
      <c r="E52" s="9">
        <f t="shared" si="2"/>
        <v>49.001133813348105</v>
      </c>
      <c r="F52" s="4">
        <v>19241.71</v>
      </c>
      <c r="G52" s="4">
        <v>429619.87</v>
      </c>
      <c r="H52" s="4">
        <v>448861.58</v>
      </c>
      <c r="I52" s="9">
        <f t="shared" si="3"/>
        <v>202.73784101174346</v>
      </c>
      <c r="J52" s="4">
        <v>114158.59</v>
      </c>
      <c r="K52" s="4">
        <v>2315274.31</v>
      </c>
      <c r="L52" s="4">
        <v>2429432.9</v>
      </c>
      <c r="M52" s="9">
        <f t="shared" si="4"/>
        <v>72.274436246801926</v>
      </c>
      <c r="N52" s="4">
        <v>836599.21</v>
      </c>
      <c r="O52" s="4">
        <v>13979415.73</v>
      </c>
      <c r="P52" s="4">
        <v>14816014.939999999</v>
      </c>
      <c r="Q52" s="9">
        <f t="shared" si="5"/>
        <v>45.549616751518727</v>
      </c>
    </row>
    <row r="53" spans="1:17" x14ac:dyDescent="0.2">
      <c r="A53" s="11" t="s">
        <v>37</v>
      </c>
      <c r="B53" s="4">
        <v>2159911.86</v>
      </c>
      <c r="C53" s="4">
        <v>8047605.0300000003</v>
      </c>
      <c r="D53" s="4">
        <v>10207516.890000001</v>
      </c>
      <c r="E53" s="9">
        <f t="shared" si="2"/>
        <v>28.267839628911659</v>
      </c>
      <c r="F53" s="4">
        <v>29452.97</v>
      </c>
      <c r="G53" s="4">
        <v>256931.52</v>
      </c>
      <c r="H53" s="4">
        <v>286384.49</v>
      </c>
      <c r="I53" s="9">
        <f t="shared" si="3"/>
        <v>129.35162149954832</v>
      </c>
      <c r="J53" s="4">
        <v>322206.43</v>
      </c>
      <c r="K53" s="4">
        <v>1519771.28</v>
      </c>
      <c r="L53" s="4">
        <v>1841977.71</v>
      </c>
      <c r="M53" s="9">
        <f t="shared" si="4"/>
        <v>54.797932706610339</v>
      </c>
      <c r="N53" s="4">
        <v>1808252.46</v>
      </c>
      <c r="O53" s="4">
        <v>6270902.2300000004</v>
      </c>
      <c r="P53" s="4">
        <v>8079154.6900000004</v>
      </c>
      <c r="Q53" s="9">
        <f t="shared" si="5"/>
        <v>24.838149886863917</v>
      </c>
    </row>
    <row r="54" spans="1:17" x14ac:dyDescent="0.2">
      <c r="A54" s="11" t="s">
        <v>38</v>
      </c>
      <c r="B54" s="4">
        <v>265322.95</v>
      </c>
      <c r="C54" s="4">
        <v>2309466.4900000002</v>
      </c>
      <c r="D54" s="4">
        <v>2574789.44</v>
      </c>
      <c r="E54" s="9">
        <f t="shared" si="2"/>
        <v>7.1304055386319574</v>
      </c>
      <c r="F54" s="4">
        <v>1844.1</v>
      </c>
      <c r="G54" s="4">
        <v>23683.65</v>
      </c>
      <c r="H54" s="4">
        <v>25527.75</v>
      </c>
      <c r="I54" s="9">
        <f t="shared" si="3"/>
        <v>11.530149051490515</v>
      </c>
      <c r="J54" s="4">
        <v>22381.81</v>
      </c>
      <c r="K54" s="4">
        <v>212101.21</v>
      </c>
      <c r="L54" s="4">
        <v>234483.02</v>
      </c>
      <c r="M54" s="9">
        <f t="shared" si="4"/>
        <v>6.9757547450467063</v>
      </c>
      <c r="N54" s="4">
        <v>241097.04</v>
      </c>
      <c r="O54" s="4">
        <v>2073681.63</v>
      </c>
      <c r="P54" s="4">
        <v>2314778.67</v>
      </c>
      <c r="Q54" s="9">
        <f t="shared" si="5"/>
        <v>7.1164399948350914</v>
      </c>
    </row>
    <row r="55" spans="1:17" x14ac:dyDescent="0.2">
      <c r="A55" s="11" t="s">
        <v>39</v>
      </c>
      <c r="B55" s="4">
        <v>6053611.79</v>
      </c>
      <c r="C55" s="4">
        <v>0</v>
      </c>
      <c r="D55" s="4">
        <v>6053611.79</v>
      </c>
      <c r="E55" s="9">
        <f t="shared" si="2"/>
        <v>16.764363860426474</v>
      </c>
      <c r="F55" s="4">
        <v>0</v>
      </c>
      <c r="G55" s="4">
        <v>0</v>
      </c>
      <c r="H55" s="4">
        <v>0</v>
      </c>
      <c r="I55" s="9">
        <f t="shared" si="3"/>
        <v>0</v>
      </c>
      <c r="J55" s="4">
        <v>6000230.4800000004</v>
      </c>
      <c r="K55" s="4">
        <v>0</v>
      </c>
      <c r="L55" s="4">
        <v>6000230.4800000004</v>
      </c>
      <c r="M55" s="9">
        <f t="shared" si="4"/>
        <v>178.50391146546085</v>
      </c>
      <c r="N55" s="4">
        <v>53381.31</v>
      </c>
      <c r="O55" s="4">
        <v>0</v>
      </c>
      <c r="P55" s="4">
        <v>53381.31</v>
      </c>
      <c r="Q55" s="9">
        <f t="shared" si="5"/>
        <v>0.16411283479672398</v>
      </c>
    </row>
    <row r="56" spans="1:17" x14ac:dyDescent="0.2">
      <c r="A56" s="11" t="s">
        <v>40</v>
      </c>
      <c r="B56" s="4">
        <v>9803877.3300000001</v>
      </c>
      <c r="C56" s="4">
        <v>7644616.0499999998</v>
      </c>
      <c r="D56" s="4">
        <v>17448493.379999999</v>
      </c>
      <c r="E56" s="9">
        <f t="shared" si="2"/>
        <v>48.3203915258931</v>
      </c>
      <c r="F56" s="4">
        <v>8205857.7800000003</v>
      </c>
      <c r="G56" s="4">
        <v>2058395.36</v>
      </c>
      <c r="H56" s="4">
        <v>10264253.140000001</v>
      </c>
      <c r="I56" s="9">
        <f t="shared" si="3"/>
        <v>4636.0673622402892</v>
      </c>
      <c r="J56" s="4">
        <v>438882.78</v>
      </c>
      <c r="K56" s="4">
        <v>1401970.72</v>
      </c>
      <c r="L56" s="4">
        <v>1840853.5</v>
      </c>
      <c r="M56" s="9">
        <f t="shared" si="4"/>
        <v>54.764488010947822</v>
      </c>
      <c r="N56" s="4">
        <v>1159136.77</v>
      </c>
      <c r="O56" s="4">
        <v>4184249.97</v>
      </c>
      <c r="P56" s="4">
        <v>5343386.74</v>
      </c>
      <c r="Q56" s="9">
        <f t="shared" si="5"/>
        <v>16.427441464374432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2"/>
        <v>0</v>
      </c>
      <c r="F57" s="4">
        <v>0</v>
      </c>
      <c r="G57" s="4">
        <v>0</v>
      </c>
      <c r="H57" s="4">
        <v>0</v>
      </c>
      <c r="I57" s="9">
        <f t="shared" si="3"/>
        <v>0</v>
      </c>
      <c r="J57" s="4">
        <v>0</v>
      </c>
      <c r="K57" s="4">
        <v>0</v>
      </c>
      <c r="L57" s="4">
        <v>0</v>
      </c>
      <c r="M57" s="9">
        <f t="shared" si="4"/>
        <v>0</v>
      </c>
      <c r="N57" s="4">
        <v>0</v>
      </c>
      <c r="O57" s="4">
        <v>0</v>
      </c>
      <c r="P57" s="4">
        <v>0</v>
      </c>
      <c r="Q57" s="9">
        <f t="shared" si="5"/>
        <v>0</v>
      </c>
    </row>
    <row r="58" spans="1:17" x14ac:dyDescent="0.2">
      <c r="A58" s="11" t="s">
        <v>42</v>
      </c>
      <c r="B58" s="4">
        <v>87510.03</v>
      </c>
      <c r="C58" s="4">
        <v>899415.23</v>
      </c>
      <c r="D58" s="4">
        <v>986925.26</v>
      </c>
      <c r="E58" s="9">
        <f t="shared" si="2"/>
        <v>2.7331078925505401</v>
      </c>
      <c r="F58" s="4">
        <v>218.73</v>
      </c>
      <c r="G58" s="4">
        <v>118348.35</v>
      </c>
      <c r="H58" s="4">
        <v>118567.08</v>
      </c>
      <c r="I58" s="9">
        <f t="shared" si="3"/>
        <v>53.553333333333335</v>
      </c>
      <c r="J58" s="4">
        <v>20676.23</v>
      </c>
      <c r="K58" s="4">
        <v>124535.32</v>
      </c>
      <c r="L58" s="4">
        <v>145211.54999999999</v>
      </c>
      <c r="M58" s="9">
        <f t="shared" si="4"/>
        <v>4.3199723329565058</v>
      </c>
      <c r="N58" s="4">
        <v>66615.070000000007</v>
      </c>
      <c r="O58" s="4">
        <v>656531.56000000006</v>
      </c>
      <c r="P58" s="4">
        <v>723146.63</v>
      </c>
      <c r="Q58" s="9">
        <f t="shared" si="5"/>
        <v>2.2232059015224181</v>
      </c>
    </row>
    <row r="59" spans="1:17" x14ac:dyDescent="0.2">
      <c r="A59" s="11" t="s">
        <v>43</v>
      </c>
      <c r="B59" s="4">
        <v>950836.11</v>
      </c>
      <c r="C59" s="4">
        <v>180170.6</v>
      </c>
      <c r="D59" s="4">
        <v>1131006.71</v>
      </c>
      <c r="E59" s="9">
        <f t="shared" si="2"/>
        <v>3.1321149543062861</v>
      </c>
      <c r="F59" s="4">
        <v>50416.24</v>
      </c>
      <c r="G59" s="4">
        <v>4733.29</v>
      </c>
      <c r="H59" s="4">
        <v>55149.53</v>
      </c>
      <c r="I59" s="9">
        <f t="shared" si="3"/>
        <v>24.909453477868112</v>
      </c>
      <c r="J59" s="4">
        <v>271285.58</v>
      </c>
      <c r="K59" s="4">
        <v>29505.86</v>
      </c>
      <c r="L59" s="4">
        <v>300791.44</v>
      </c>
      <c r="M59" s="9">
        <f t="shared" si="4"/>
        <v>8.9483976914380907</v>
      </c>
      <c r="N59" s="4">
        <v>629134.29</v>
      </c>
      <c r="O59" s="4">
        <v>145931.45000000001</v>
      </c>
      <c r="P59" s="4">
        <v>775065.74</v>
      </c>
      <c r="Q59" s="9">
        <f t="shared" si="5"/>
        <v>2.3828234216286677</v>
      </c>
    </row>
    <row r="60" spans="1:17" x14ac:dyDescent="0.2">
      <c r="A60" s="11" t="s">
        <v>44</v>
      </c>
      <c r="B60" s="4">
        <v>8501996.0600000005</v>
      </c>
      <c r="C60" s="4">
        <v>0</v>
      </c>
      <c r="D60" s="4">
        <v>8501996.0600000005</v>
      </c>
      <c r="E60" s="9">
        <f t="shared" si="2"/>
        <v>23.54471354195514</v>
      </c>
      <c r="F60" s="4">
        <v>142480.72</v>
      </c>
      <c r="G60" s="4">
        <v>0</v>
      </c>
      <c r="H60" s="4">
        <v>142480.72</v>
      </c>
      <c r="I60" s="9">
        <f t="shared" si="3"/>
        <v>64.354435411020773</v>
      </c>
      <c r="J60" s="4">
        <v>6148482.1900000004</v>
      </c>
      <c r="K60" s="4">
        <v>0</v>
      </c>
      <c r="L60" s="4">
        <v>6148482.1900000004</v>
      </c>
      <c r="M60" s="9">
        <f t="shared" si="4"/>
        <v>182.91432706610343</v>
      </c>
      <c r="N60" s="4">
        <v>2211033.15</v>
      </c>
      <c r="O60" s="4">
        <v>0</v>
      </c>
      <c r="P60" s="4">
        <v>2211033.15</v>
      </c>
      <c r="Q60" s="9">
        <f t="shared" si="5"/>
        <v>6.7974899468752303</v>
      </c>
    </row>
    <row r="61" spans="1:17" x14ac:dyDescent="0.2">
      <c r="A61" s="11" t="s">
        <v>45</v>
      </c>
      <c r="B61" s="4">
        <v>360459.57</v>
      </c>
      <c r="C61" s="4">
        <v>1728155.99</v>
      </c>
      <c r="D61" s="4">
        <v>2088615.56</v>
      </c>
      <c r="E61" s="9">
        <f t="shared" si="2"/>
        <v>5.784036444198283</v>
      </c>
      <c r="F61" s="4">
        <v>2975.1</v>
      </c>
      <c r="G61" s="4">
        <v>15236.26</v>
      </c>
      <c r="H61" s="4">
        <v>18211.36</v>
      </c>
      <c r="I61" s="9">
        <f t="shared" si="3"/>
        <v>8.2255465221318875</v>
      </c>
      <c r="J61" s="4">
        <v>28140.98</v>
      </c>
      <c r="K61" s="4">
        <v>151633.18</v>
      </c>
      <c r="L61" s="4">
        <v>179774.16</v>
      </c>
      <c r="M61" s="9">
        <f t="shared" si="4"/>
        <v>5.3481930148152559</v>
      </c>
      <c r="N61" s="4">
        <v>329343.49</v>
      </c>
      <c r="O61" s="4">
        <v>1561286.55</v>
      </c>
      <c r="P61" s="4">
        <v>1890630.04</v>
      </c>
      <c r="Q61" s="9">
        <f t="shared" si="5"/>
        <v>5.8124586192478915</v>
      </c>
    </row>
    <row r="62" spans="1:17" x14ac:dyDescent="0.2">
      <c r="A62" s="11" t="s">
        <v>46</v>
      </c>
      <c r="B62" s="4">
        <v>383586.43</v>
      </c>
      <c r="C62" s="4">
        <v>95091.34</v>
      </c>
      <c r="D62" s="4">
        <v>478677.77</v>
      </c>
      <c r="E62" s="9">
        <f t="shared" si="2"/>
        <v>1.3256099972306841</v>
      </c>
      <c r="F62" s="4">
        <v>4187.1899999999996</v>
      </c>
      <c r="G62" s="4">
        <v>226.6</v>
      </c>
      <c r="H62" s="4">
        <v>4413.79</v>
      </c>
      <c r="I62" s="9">
        <f t="shared" si="3"/>
        <v>1.9935817524841914</v>
      </c>
      <c r="J62" s="4">
        <v>41936.89</v>
      </c>
      <c r="K62" s="4">
        <v>6069.48</v>
      </c>
      <c r="L62" s="4">
        <v>48006.37</v>
      </c>
      <c r="M62" s="9">
        <f t="shared" si="4"/>
        <v>1.4281659427619444</v>
      </c>
      <c r="N62" s="4">
        <v>337462.35</v>
      </c>
      <c r="O62" s="4">
        <v>88795.26</v>
      </c>
      <c r="P62" s="4">
        <v>426257.61</v>
      </c>
      <c r="Q62" s="9">
        <f t="shared" si="5"/>
        <v>1.3104651184239651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171637</v>
      </c>
      <c r="C64" s="4">
        <v>0</v>
      </c>
      <c r="D64" s="4">
        <v>171637</v>
      </c>
      <c r="E64" s="9">
        <f t="shared" si="2"/>
        <v>0.47531708667959016</v>
      </c>
      <c r="F64" s="4">
        <v>0</v>
      </c>
      <c r="G64" s="4">
        <v>0</v>
      </c>
      <c r="H64" s="4">
        <v>0</v>
      </c>
      <c r="I64" s="9">
        <f t="shared" si="3"/>
        <v>0</v>
      </c>
      <c r="J64" s="4">
        <v>139291</v>
      </c>
      <c r="K64" s="4">
        <v>0</v>
      </c>
      <c r="L64" s="4">
        <v>139291</v>
      </c>
      <c r="M64" s="9">
        <f t="shared" si="4"/>
        <v>4.1438388766585348</v>
      </c>
      <c r="N64" s="4">
        <v>32346</v>
      </c>
      <c r="O64" s="4">
        <v>0</v>
      </c>
      <c r="P64" s="4">
        <v>32346</v>
      </c>
      <c r="Q64" s="9">
        <f t="shared" si="5"/>
        <v>9.9442927765070466E-2</v>
      </c>
    </row>
    <row r="65" spans="1:17" x14ac:dyDescent="0.2">
      <c r="A65" s="11" t="s">
        <v>48</v>
      </c>
      <c r="B65" s="4">
        <v>44637117.149999999</v>
      </c>
      <c r="C65" s="4">
        <v>0</v>
      </c>
      <c r="D65" s="4">
        <v>44637117.149999999</v>
      </c>
      <c r="E65" s="9">
        <f t="shared" si="2"/>
        <v>123.61428177790086</v>
      </c>
      <c r="F65" s="4">
        <v>89785.31</v>
      </c>
      <c r="G65" s="4">
        <v>0</v>
      </c>
      <c r="H65" s="4">
        <v>89785.31</v>
      </c>
      <c r="I65" s="9">
        <f t="shared" si="3"/>
        <v>40.553437217705508</v>
      </c>
      <c r="J65" s="4">
        <v>4759564.25</v>
      </c>
      <c r="K65" s="4">
        <v>0</v>
      </c>
      <c r="L65" s="4">
        <v>4759564.25</v>
      </c>
      <c r="M65" s="9">
        <f t="shared" si="4"/>
        <v>141.59470012494793</v>
      </c>
      <c r="N65" s="4">
        <v>39787767.590000004</v>
      </c>
      <c r="O65" s="4">
        <v>0</v>
      </c>
      <c r="P65" s="4">
        <v>39787767.590000004</v>
      </c>
      <c r="Q65" s="9">
        <f t="shared" si="5"/>
        <v>122.32152656853343</v>
      </c>
    </row>
    <row r="66" spans="1:17" x14ac:dyDescent="0.2">
      <c r="A66" s="11" t="s">
        <v>49</v>
      </c>
      <c r="B66" s="4">
        <v>39801722.439999998</v>
      </c>
      <c r="C66" s="4">
        <v>0</v>
      </c>
      <c r="D66" s="4">
        <v>39801722.439999998</v>
      </c>
      <c r="E66" s="9">
        <f t="shared" si="2"/>
        <v>110.22354594295209</v>
      </c>
      <c r="F66" s="4">
        <v>83468.179999999993</v>
      </c>
      <c r="G66" s="4">
        <v>0</v>
      </c>
      <c r="H66" s="4">
        <v>83468.179999999993</v>
      </c>
      <c r="I66" s="9">
        <f t="shared" si="3"/>
        <v>37.700171635049678</v>
      </c>
      <c r="J66" s="4">
        <v>7324897.4199999999</v>
      </c>
      <c r="K66" s="4">
        <v>0</v>
      </c>
      <c r="L66" s="4">
        <v>7324897.4199999999</v>
      </c>
      <c r="M66" s="9">
        <f t="shared" si="4"/>
        <v>217.91210269530552</v>
      </c>
      <c r="N66" s="4">
        <v>32393356.84</v>
      </c>
      <c r="O66" s="4">
        <v>0</v>
      </c>
      <c r="P66" s="4">
        <v>32393356.84</v>
      </c>
      <c r="Q66" s="9">
        <f t="shared" si="5"/>
        <v>99.58851927002631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2"/>
        <v>0</v>
      </c>
      <c r="F67" s="4">
        <v>0</v>
      </c>
      <c r="G67" s="4">
        <v>0</v>
      </c>
      <c r="H67" s="4">
        <v>0</v>
      </c>
      <c r="I67" s="9">
        <f t="shared" si="3"/>
        <v>0</v>
      </c>
      <c r="J67" s="4">
        <v>0</v>
      </c>
      <c r="K67" s="4">
        <v>0</v>
      </c>
      <c r="L67" s="4">
        <v>0</v>
      </c>
      <c r="M67" s="9">
        <f t="shared" si="4"/>
        <v>0</v>
      </c>
      <c r="N67" s="4">
        <v>0</v>
      </c>
      <c r="O67" s="4">
        <v>0</v>
      </c>
      <c r="P67" s="4">
        <v>0</v>
      </c>
      <c r="Q67" s="9">
        <f t="shared" si="5"/>
        <v>0</v>
      </c>
    </row>
    <row r="68" spans="1:17" x14ac:dyDescent="0.2">
      <c r="A68" s="11" t="s">
        <v>51</v>
      </c>
      <c r="B68" s="4">
        <v>531554017.42000002</v>
      </c>
      <c r="C68" s="4">
        <v>0</v>
      </c>
      <c r="D68" s="4">
        <v>531554017.42000002</v>
      </c>
      <c r="E68" s="9">
        <f t="shared" si="2"/>
        <v>1472.0410341179729</v>
      </c>
      <c r="F68" s="4">
        <v>2660145.58</v>
      </c>
      <c r="G68" s="4">
        <v>0</v>
      </c>
      <c r="H68" s="4">
        <v>2660145.58</v>
      </c>
      <c r="I68" s="9">
        <f t="shared" si="3"/>
        <v>1201.5111020776874</v>
      </c>
      <c r="J68" s="4">
        <v>14878107.99</v>
      </c>
      <c r="K68" s="4">
        <v>0</v>
      </c>
      <c r="L68" s="4">
        <v>14878107.99</v>
      </c>
      <c r="M68" s="9">
        <f t="shared" si="4"/>
        <v>442.61640953174276</v>
      </c>
      <c r="N68" s="4">
        <v>514015763.85000002</v>
      </c>
      <c r="O68" s="4">
        <v>0</v>
      </c>
      <c r="P68" s="4">
        <v>514015763.85000002</v>
      </c>
      <c r="Q68" s="9">
        <f t="shared" si="5"/>
        <v>1580.2644059433337</v>
      </c>
    </row>
    <row r="69" spans="1:17" x14ac:dyDescent="0.2">
      <c r="A69" s="11" t="s">
        <v>52</v>
      </c>
      <c r="B69" s="4">
        <v>7059073.1100000003</v>
      </c>
      <c r="C69" s="4">
        <v>0</v>
      </c>
      <c r="D69" s="4">
        <v>7059073.1100000003</v>
      </c>
      <c r="E69" s="9">
        <f t="shared" si="2"/>
        <v>19.548803960121852</v>
      </c>
      <c r="F69" s="4">
        <v>0</v>
      </c>
      <c r="G69" s="4">
        <v>0</v>
      </c>
      <c r="H69" s="4">
        <v>0</v>
      </c>
      <c r="I69" s="9">
        <f t="shared" si="3"/>
        <v>0</v>
      </c>
      <c r="J69" s="4">
        <v>2336039.96</v>
      </c>
      <c r="K69" s="4">
        <v>0</v>
      </c>
      <c r="L69" s="4">
        <v>2336039.96</v>
      </c>
      <c r="M69" s="9">
        <f t="shared" si="4"/>
        <v>69.496042125304925</v>
      </c>
      <c r="N69" s="4">
        <v>4723033.1500000004</v>
      </c>
      <c r="O69" s="4">
        <v>0</v>
      </c>
      <c r="P69" s="4">
        <v>4723033.1500000004</v>
      </c>
      <c r="Q69" s="9">
        <f t="shared" si="5"/>
        <v>14.520257353845398</v>
      </c>
    </row>
    <row r="70" spans="1:17" x14ac:dyDescent="0.2">
      <c r="A70" s="11" t="s">
        <v>53</v>
      </c>
      <c r="B70" s="4">
        <v>358477067.24000001</v>
      </c>
      <c r="C70" s="4">
        <v>0</v>
      </c>
      <c r="D70" s="4">
        <v>358477067.24000001</v>
      </c>
      <c r="E70" s="9">
        <f t="shared" si="2"/>
        <v>992.73627039601217</v>
      </c>
      <c r="F70" s="4">
        <v>678189.88</v>
      </c>
      <c r="G70" s="4">
        <v>0</v>
      </c>
      <c r="H70" s="4">
        <v>678189.88</v>
      </c>
      <c r="I70" s="9">
        <f t="shared" si="3"/>
        <v>306.31882565492322</v>
      </c>
      <c r="J70" s="4">
        <v>31148163.41</v>
      </c>
      <c r="K70" s="4">
        <v>0</v>
      </c>
      <c r="L70" s="4">
        <v>31148163.41</v>
      </c>
      <c r="M70" s="9">
        <f t="shared" si="4"/>
        <v>926.64257184506459</v>
      </c>
      <c r="N70" s="4">
        <v>326650713.94999999</v>
      </c>
      <c r="O70" s="4">
        <v>0</v>
      </c>
      <c r="P70" s="4">
        <v>326650713.94999999</v>
      </c>
      <c r="Q70" s="9">
        <f t="shared" si="5"/>
        <v>1004.2386493457783</v>
      </c>
    </row>
    <row r="71" spans="1:17" x14ac:dyDescent="0.2">
      <c r="A71" s="11" t="s">
        <v>54</v>
      </c>
      <c r="B71" s="4">
        <v>13600471.130000001</v>
      </c>
      <c r="C71" s="4">
        <v>0</v>
      </c>
      <c r="D71" s="4">
        <v>13600471.130000001</v>
      </c>
      <c r="E71" s="9">
        <f t="shared" si="2"/>
        <v>37.664002021600666</v>
      </c>
      <c r="F71" s="4">
        <v>440065.46</v>
      </c>
      <c r="G71" s="4">
        <v>0</v>
      </c>
      <c r="H71" s="4">
        <v>440065.46</v>
      </c>
      <c r="I71" s="9">
        <f t="shared" si="3"/>
        <v>198.76488708220415</v>
      </c>
      <c r="J71" s="4">
        <v>718451.52</v>
      </c>
      <c r="K71" s="4">
        <v>0</v>
      </c>
      <c r="L71" s="4">
        <v>718451.52</v>
      </c>
      <c r="M71" s="9">
        <f t="shared" si="4"/>
        <v>21.373580055929079</v>
      </c>
      <c r="N71" s="4">
        <v>12441954.15</v>
      </c>
      <c r="O71" s="4">
        <v>0</v>
      </c>
      <c r="P71" s="4">
        <v>12441954.15</v>
      </c>
      <c r="Q71" s="9">
        <f t="shared" si="5"/>
        <v>38.250922766177233</v>
      </c>
    </row>
    <row r="72" spans="1:17" x14ac:dyDescent="0.2">
      <c r="A72" s="11" t="s">
        <v>55</v>
      </c>
      <c r="B72" s="4">
        <v>672405</v>
      </c>
      <c r="C72" s="4">
        <v>0</v>
      </c>
      <c r="D72" s="4">
        <v>672405</v>
      </c>
      <c r="E72" s="9">
        <f t="shared" si="2"/>
        <v>1.8621019108280255</v>
      </c>
      <c r="F72" s="4">
        <v>23470</v>
      </c>
      <c r="G72" s="4">
        <v>0</v>
      </c>
      <c r="H72" s="4">
        <v>23470</v>
      </c>
      <c r="I72" s="9">
        <f t="shared" si="3"/>
        <v>10.600722673893406</v>
      </c>
      <c r="J72" s="4">
        <v>374002</v>
      </c>
      <c r="K72" s="4">
        <v>0</v>
      </c>
      <c r="L72" s="4">
        <v>374002</v>
      </c>
      <c r="M72" s="9">
        <f t="shared" si="4"/>
        <v>11.126375914797405</v>
      </c>
      <c r="N72" s="4">
        <v>274933</v>
      </c>
      <c r="O72" s="4">
        <v>0</v>
      </c>
      <c r="P72" s="4">
        <v>274933</v>
      </c>
      <c r="Q72" s="9">
        <f t="shared" si="5"/>
        <v>0.84524029120243982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2"/>
        <v>0</v>
      </c>
      <c r="F73" s="4">
        <v>0</v>
      </c>
      <c r="G73" s="4">
        <v>0</v>
      </c>
      <c r="H73" s="4">
        <v>0</v>
      </c>
      <c r="I73" s="9">
        <f t="shared" si="3"/>
        <v>0</v>
      </c>
      <c r="J73" s="4">
        <v>0</v>
      </c>
      <c r="K73" s="4">
        <v>0</v>
      </c>
      <c r="L73" s="4">
        <v>0</v>
      </c>
      <c r="M73" s="9">
        <f t="shared" si="4"/>
        <v>0</v>
      </c>
      <c r="N73" s="4">
        <v>0</v>
      </c>
      <c r="O73" s="4">
        <v>0</v>
      </c>
      <c r="P73" s="4">
        <v>0</v>
      </c>
      <c r="Q73" s="9">
        <f t="shared" si="5"/>
        <v>0</v>
      </c>
    </row>
    <row r="74" spans="1:17" x14ac:dyDescent="0.2">
      <c r="A74" s="11" t="s">
        <v>57</v>
      </c>
      <c r="B74" s="4">
        <v>68856473.480000004</v>
      </c>
      <c r="C74" s="4">
        <v>0</v>
      </c>
      <c r="D74" s="4">
        <v>68856473.480000004</v>
      </c>
      <c r="E74" s="9">
        <f t="shared" si="2"/>
        <v>190.68533226253118</v>
      </c>
      <c r="F74" s="4">
        <v>186104.66</v>
      </c>
      <c r="G74" s="4">
        <v>0</v>
      </c>
      <c r="H74" s="4">
        <v>186104.66</v>
      </c>
      <c r="I74" s="9">
        <f t="shared" si="3"/>
        <v>84.058112014453485</v>
      </c>
      <c r="J74" s="4">
        <v>7478713.4100000001</v>
      </c>
      <c r="K74" s="4">
        <v>0</v>
      </c>
      <c r="L74" s="4">
        <v>7478713.4100000001</v>
      </c>
      <c r="M74" s="9">
        <f t="shared" si="4"/>
        <v>222.48805289462723</v>
      </c>
      <c r="N74" s="4">
        <v>61191655.409999996</v>
      </c>
      <c r="O74" s="4">
        <v>0</v>
      </c>
      <c r="P74" s="4">
        <v>61191655.409999996</v>
      </c>
      <c r="Q74" s="9">
        <f t="shared" si="5"/>
        <v>188.12457085147199</v>
      </c>
    </row>
    <row r="75" spans="1:17" x14ac:dyDescent="0.2">
      <c r="A75" s="11" t="s">
        <v>58</v>
      </c>
      <c r="B75" s="4">
        <v>157535.97</v>
      </c>
      <c r="C75" s="4">
        <v>0</v>
      </c>
      <c r="D75" s="4">
        <v>157535.97</v>
      </c>
      <c r="E75" s="9">
        <f t="shared" si="2"/>
        <v>0.43626687898089173</v>
      </c>
      <c r="F75" s="4">
        <v>231.79</v>
      </c>
      <c r="G75" s="4">
        <v>0</v>
      </c>
      <c r="H75" s="4">
        <v>231.79</v>
      </c>
      <c r="I75" s="9">
        <f t="shared" si="3"/>
        <v>0.10469286359530261</v>
      </c>
      <c r="J75" s="4">
        <v>10429.16</v>
      </c>
      <c r="K75" s="4">
        <v>0</v>
      </c>
      <c r="L75" s="4">
        <v>10429.16</v>
      </c>
      <c r="M75" s="9">
        <f t="shared" si="4"/>
        <v>0.31026239067055394</v>
      </c>
      <c r="N75" s="4">
        <v>146875.01999999999</v>
      </c>
      <c r="O75" s="4">
        <v>0</v>
      </c>
      <c r="P75" s="4">
        <v>146875.01999999999</v>
      </c>
      <c r="Q75" s="9">
        <f t="shared" si="5"/>
        <v>0.45154522983841211</v>
      </c>
    </row>
    <row r="76" spans="1:17" x14ac:dyDescent="0.2">
      <c r="A76" s="11" t="s">
        <v>59</v>
      </c>
      <c r="B76" s="4">
        <v>74323298.230000004</v>
      </c>
      <c r="C76" s="4">
        <v>0</v>
      </c>
      <c r="D76" s="4">
        <v>74323298.230000004</v>
      </c>
      <c r="E76" s="9">
        <f t="shared" si="2"/>
        <v>205.82469739684299</v>
      </c>
      <c r="F76" s="4">
        <v>78552.160000000003</v>
      </c>
      <c r="G76" s="4">
        <v>0</v>
      </c>
      <c r="H76" s="4">
        <v>78552.160000000003</v>
      </c>
      <c r="I76" s="9">
        <f t="shared" si="3"/>
        <v>35.479747064137307</v>
      </c>
      <c r="J76" s="4">
        <v>2462985.12</v>
      </c>
      <c r="K76" s="4">
        <v>0</v>
      </c>
      <c r="L76" s="4">
        <v>2462985.12</v>
      </c>
      <c r="M76" s="9">
        <f t="shared" si="4"/>
        <v>73.272598322127692</v>
      </c>
      <c r="N76" s="4">
        <v>71781760.950000003</v>
      </c>
      <c r="O76" s="4">
        <v>0</v>
      </c>
      <c r="P76" s="4">
        <v>71781760.950000003</v>
      </c>
      <c r="Q76" s="9">
        <f t="shared" si="5"/>
        <v>220.68226269091716</v>
      </c>
    </row>
    <row r="77" spans="1:17" x14ac:dyDescent="0.2">
      <c r="A77" s="11" t="s">
        <v>60</v>
      </c>
      <c r="B77" s="4">
        <v>489831.93</v>
      </c>
      <c r="C77" s="4">
        <v>0</v>
      </c>
      <c r="D77" s="4">
        <v>489831.93</v>
      </c>
      <c r="E77" s="9">
        <f t="shared" si="2"/>
        <v>1.3564993907504845</v>
      </c>
      <c r="F77" s="4">
        <v>0</v>
      </c>
      <c r="G77" s="4">
        <v>0</v>
      </c>
      <c r="H77" s="4">
        <v>0</v>
      </c>
      <c r="I77" s="9">
        <f t="shared" si="3"/>
        <v>0</v>
      </c>
      <c r="J77" s="4">
        <v>31183.86</v>
      </c>
      <c r="K77" s="4">
        <v>0</v>
      </c>
      <c r="L77" s="4">
        <v>31183.86</v>
      </c>
      <c r="M77" s="9">
        <f t="shared" si="4"/>
        <v>0.92770452787529012</v>
      </c>
      <c r="N77" s="4">
        <v>458648.07</v>
      </c>
      <c r="O77" s="4">
        <v>0</v>
      </c>
      <c r="P77" s="4">
        <v>458648.07</v>
      </c>
      <c r="Q77" s="9">
        <f t="shared" si="5"/>
        <v>1.4100447317936988</v>
      </c>
    </row>
    <row r="78" spans="1:17" x14ac:dyDescent="0.2">
      <c r="A78" s="11" t="s">
        <v>61</v>
      </c>
      <c r="B78" s="4">
        <v>979847191.16999996</v>
      </c>
      <c r="C78" s="4">
        <v>0</v>
      </c>
      <c r="D78" s="4">
        <v>979847191.16999996</v>
      </c>
      <c r="E78" s="9">
        <f t="shared" si="2"/>
        <v>2713.5064834394902</v>
      </c>
      <c r="F78" s="4">
        <v>2578321.48</v>
      </c>
      <c r="G78" s="4">
        <v>0</v>
      </c>
      <c r="H78" s="4">
        <v>2578321.48</v>
      </c>
      <c r="I78" s="9">
        <f t="shared" si="3"/>
        <v>1164.5535140018067</v>
      </c>
      <c r="J78" s="4">
        <v>37236959.119999997</v>
      </c>
      <c r="K78" s="4">
        <v>0</v>
      </c>
      <c r="L78" s="4">
        <v>37236959.119999997</v>
      </c>
      <c r="M78" s="9">
        <f t="shared" si="4"/>
        <v>1107.7812554292852</v>
      </c>
      <c r="N78" s="4">
        <v>940031910.57000005</v>
      </c>
      <c r="O78" s="4">
        <v>0</v>
      </c>
      <c r="P78" s="4">
        <v>940031910.57000005</v>
      </c>
      <c r="Q78" s="9">
        <f t="shared" si="5"/>
        <v>2889.9871817125363</v>
      </c>
    </row>
    <row r="79" spans="1:17" x14ac:dyDescent="0.2">
      <c r="A79" s="11" t="s">
        <v>62</v>
      </c>
      <c r="B79" s="4">
        <v>59676247.340000004</v>
      </c>
      <c r="C79" s="4">
        <v>0</v>
      </c>
      <c r="D79" s="4">
        <v>59676247.340000004</v>
      </c>
      <c r="E79" s="9">
        <f t="shared" ref="E79:E83" si="6">D79/$C$5</f>
        <v>165.26238532262533</v>
      </c>
      <c r="F79" s="4">
        <v>131439.48000000001</v>
      </c>
      <c r="G79" s="4">
        <v>0</v>
      </c>
      <c r="H79" s="4">
        <v>131439.48000000001</v>
      </c>
      <c r="I79" s="9">
        <f t="shared" ref="I79:I83" si="7">H79/$C$6</f>
        <v>59.367425474254745</v>
      </c>
      <c r="J79" s="4">
        <v>2886007.31</v>
      </c>
      <c r="K79" s="4">
        <v>0</v>
      </c>
      <c r="L79" s="4">
        <v>2886007.31</v>
      </c>
      <c r="M79" s="9">
        <f t="shared" ref="M79:M83" si="8">L79/$C$7</f>
        <v>85.857300827036354</v>
      </c>
      <c r="N79" s="4">
        <v>56658800.549999997</v>
      </c>
      <c r="O79" s="4">
        <v>0</v>
      </c>
      <c r="P79" s="4">
        <v>56658800.549999997</v>
      </c>
      <c r="Q79" s="9">
        <f t="shared" ref="Q79:Q83" si="9">P79/$C$8</f>
        <v>174.18898813915737</v>
      </c>
    </row>
    <row r="80" spans="1:17" x14ac:dyDescent="0.2">
      <c r="A80" s="11" t="s">
        <v>63</v>
      </c>
      <c r="B80" s="4">
        <v>4415415.21</v>
      </c>
      <c r="C80" s="4">
        <v>0</v>
      </c>
      <c r="D80" s="4">
        <v>4415415.21</v>
      </c>
      <c r="E80" s="9">
        <f t="shared" si="6"/>
        <v>12.227679894765993</v>
      </c>
      <c r="F80" s="4">
        <v>15292.15</v>
      </c>
      <c r="G80" s="4">
        <v>0</v>
      </c>
      <c r="H80" s="4">
        <v>15292.15</v>
      </c>
      <c r="I80" s="9">
        <f t="shared" si="7"/>
        <v>6.9070234869015357</v>
      </c>
      <c r="J80" s="4">
        <v>380890.95</v>
      </c>
      <c r="K80" s="4">
        <v>0</v>
      </c>
      <c r="L80" s="4">
        <v>380890.95</v>
      </c>
      <c r="M80" s="9">
        <f t="shared" si="8"/>
        <v>11.33131879573987</v>
      </c>
      <c r="N80" s="4">
        <v>4019232.11</v>
      </c>
      <c r="O80" s="4">
        <v>0</v>
      </c>
      <c r="P80" s="4">
        <v>4019232.11</v>
      </c>
      <c r="Q80" s="9">
        <f t="shared" si="9"/>
        <v>12.356526568533411</v>
      </c>
    </row>
    <row r="81" spans="1:17" x14ac:dyDescent="0.2">
      <c r="A81" s="11" t="s">
        <v>64</v>
      </c>
      <c r="B81" s="4">
        <v>12026279.119999999</v>
      </c>
      <c r="C81" s="4">
        <v>0</v>
      </c>
      <c r="D81" s="4">
        <v>12026279.119999999</v>
      </c>
      <c r="E81" s="9">
        <f t="shared" si="6"/>
        <v>33.304566934367209</v>
      </c>
      <c r="F81" s="4">
        <v>20365.310000000001</v>
      </c>
      <c r="G81" s="4">
        <v>0</v>
      </c>
      <c r="H81" s="4">
        <v>20365.310000000001</v>
      </c>
      <c r="I81" s="9">
        <f t="shared" si="7"/>
        <v>9.19842366757001</v>
      </c>
      <c r="J81" s="4">
        <v>2148188.13</v>
      </c>
      <c r="K81" s="4">
        <v>0</v>
      </c>
      <c r="L81" s="4">
        <v>2148188.13</v>
      </c>
      <c r="M81" s="9">
        <f t="shared" si="8"/>
        <v>63.907542393050512</v>
      </c>
      <c r="N81" s="4">
        <v>9857725.6799999997</v>
      </c>
      <c r="O81" s="4">
        <v>0</v>
      </c>
      <c r="P81" s="4">
        <v>9857725.6799999997</v>
      </c>
      <c r="Q81" s="9">
        <f t="shared" si="9"/>
        <v>30.306099756511472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6"/>
        <v>0</v>
      </c>
      <c r="F82" s="4">
        <v>0</v>
      </c>
      <c r="G82" s="4">
        <v>0</v>
      </c>
      <c r="H82" s="4">
        <v>0</v>
      </c>
      <c r="I82" s="9">
        <f t="shared" si="7"/>
        <v>0</v>
      </c>
      <c r="J82" s="4">
        <v>0</v>
      </c>
      <c r="K82" s="4">
        <v>0</v>
      </c>
      <c r="L82" s="4">
        <v>0</v>
      </c>
      <c r="M82" s="9">
        <f t="shared" si="8"/>
        <v>0</v>
      </c>
      <c r="N82" s="4">
        <v>0</v>
      </c>
      <c r="O82" s="4">
        <v>0</v>
      </c>
      <c r="P82" s="4">
        <v>0</v>
      </c>
      <c r="Q82" s="9">
        <f t="shared" si="9"/>
        <v>0</v>
      </c>
    </row>
    <row r="83" spans="1:17" x14ac:dyDescent="0.2">
      <c r="A83" s="11" t="s">
        <v>66</v>
      </c>
      <c r="B83" s="4">
        <v>22989690.350000001</v>
      </c>
      <c r="C83" s="4">
        <v>0</v>
      </c>
      <c r="D83" s="4">
        <v>22989690.350000001</v>
      </c>
      <c r="E83" s="9">
        <f t="shared" si="6"/>
        <v>63.665716837441153</v>
      </c>
      <c r="F83" s="4">
        <v>10777</v>
      </c>
      <c r="G83" s="4">
        <v>0</v>
      </c>
      <c r="H83" s="4">
        <v>10777</v>
      </c>
      <c r="I83" s="9">
        <f t="shared" si="7"/>
        <v>4.8676603432700993</v>
      </c>
      <c r="J83" s="4">
        <v>459603</v>
      </c>
      <c r="K83" s="4">
        <v>0</v>
      </c>
      <c r="L83" s="4">
        <v>459603</v>
      </c>
      <c r="M83" s="9">
        <f t="shared" si="8"/>
        <v>13.67296364609984</v>
      </c>
      <c r="N83" s="4">
        <v>22519310.350000001</v>
      </c>
      <c r="O83" s="4">
        <v>0</v>
      </c>
      <c r="P83" s="4">
        <v>22519310.350000001</v>
      </c>
      <c r="Q83" s="9">
        <f t="shared" si="9"/>
        <v>69.232243629946637</v>
      </c>
    </row>
    <row r="85" spans="1:17" x14ac:dyDescent="0.2">
      <c r="A85" s="24" t="s">
        <v>94</v>
      </c>
    </row>
    <row r="86" spans="1:17" x14ac:dyDescent="0.2">
      <c r="A86" s="1" t="s">
        <v>95</v>
      </c>
    </row>
    <row r="87" spans="1:17" x14ac:dyDescent="0.2">
      <c r="A87" s="1" t="s">
        <v>96</v>
      </c>
    </row>
    <row r="88" spans="1:17" x14ac:dyDescent="0.2">
      <c r="A88" s="1" t="s">
        <v>97</v>
      </c>
    </row>
    <row r="89" spans="1:17" x14ac:dyDescent="0.2">
      <c r="A89" s="1" t="s">
        <v>98</v>
      </c>
    </row>
  </sheetData>
  <mergeCells count="8">
    <mergeCell ref="N10:Q10"/>
    <mergeCell ref="A1:Q1"/>
    <mergeCell ref="A2:Q2"/>
    <mergeCell ref="A3:Q3"/>
    <mergeCell ref="A10:A11"/>
    <mergeCell ref="B10:E10"/>
    <mergeCell ref="F10:I10"/>
    <mergeCell ref="J10:M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2" width="11.7109375" style="1" bestFit="1" customWidth="1"/>
    <col min="3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68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14229</v>
      </c>
      <c r="C5" s="15">
        <f>SUM(C6:C8)</f>
        <v>164989</v>
      </c>
      <c r="D5" s="16">
        <f>C5/B5</f>
        <v>11.595263194883689</v>
      </c>
      <c r="E5" s="17">
        <f>E12*12</f>
        <v>94140.484033723449</v>
      </c>
    </row>
    <row r="6" spans="1:17" x14ac:dyDescent="0.2">
      <c r="A6" s="3" t="s">
        <v>75</v>
      </c>
      <c r="B6" s="4">
        <v>90</v>
      </c>
      <c r="C6" s="4">
        <v>1069</v>
      </c>
      <c r="D6" s="14">
        <f t="shared" ref="D6:D8" si="0">C6/B6</f>
        <v>11.877777777777778</v>
      </c>
      <c r="E6" s="8">
        <f>I12*12</f>
        <v>161349.73425631429</v>
      </c>
    </row>
    <row r="7" spans="1:17" x14ac:dyDescent="0.2">
      <c r="A7" s="3" t="s">
        <v>76</v>
      </c>
      <c r="B7" s="4">
        <v>1614</v>
      </c>
      <c r="C7" s="4">
        <v>18752</v>
      </c>
      <c r="D7" s="14">
        <f t="shared" si="0"/>
        <v>11.618339529120199</v>
      </c>
      <c r="E7" s="8">
        <f>M12*12</f>
        <v>99666.106382252547</v>
      </c>
    </row>
    <row r="8" spans="1:17" x14ac:dyDescent="0.2">
      <c r="A8" s="3" t="s">
        <v>85</v>
      </c>
      <c r="B8" s="4">
        <v>12525</v>
      </c>
      <c r="C8" s="4">
        <v>145168</v>
      </c>
      <c r="D8" s="14">
        <f t="shared" si="0"/>
        <v>11.590259481037924</v>
      </c>
      <c r="E8" s="8">
        <f>Q12*12</f>
        <v>92931.793697233516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1204956573.2599998</v>
      </c>
      <c r="C12" s="6">
        <f>SUM(C14:C83)</f>
        <v>89388786.760000005</v>
      </c>
      <c r="D12" s="6">
        <f>SUM(D14:D24)+SUM(D31:D83)</f>
        <v>1294345360.0199997</v>
      </c>
      <c r="E12" s="13">
        <f>D12/$C$5</f>
        <v>7845.0403361436202</v>
      </c>
      <c r="F12" s="6">
        <f>SUM(F14:F24)+SUM(F31:F83)</f>
        <v>9225803.8199999984</v>
      </c>
      <c r="G12" s="6">
        <f>SUM(G14:G83)</f>
        <v>5147768.34</v>
      </c>
      <c r="H12" s="6">
        <f>SUM(H14:H24)+SUM(H31:H83)</f>
        <v>14373572.159999998</v>
      </c>
      <c r="I12" s="13">
        <f>H12/$C$6</f>
        <v>13445.811188026191</v>
      </c>
      <c r="J12" s="6">
        <f>SUM(J14:J24)+SUM(J31:J83)</f>
        <v>139389732.75</v>
      </c>
      <c r="K12" s="6">
        <f>SUM(K14:K83)</f>
        <v>16355169.490000002</v>
      </c>
      <c r="L12" s="6">
        <f>SUM(L14:L24)+SUM(L31:L83)</f>
        <v>155744902.23999998</v>
      </c>
      <c r="M12" s="13">
        <f>L12/$C$7</f>
        <v>8305.5088651877122</v>
      </c>
      <c r="N12" s="6">
        <f>SUM(N14:N24)+SUM(N31:N83)</f>
        <v>1056341036.6900001</v>
      </c>
      <c r="O12" s="6">
        <f>SUM(O14:O83)</f>
        <v>67885848.929999992</v>
      </c>
      <c r="P12" s="6">
        <f>SUM(P14:P24)+SUM(P31:P83)</f>
        <v>1124226885.6199996</v>
      </c>
      <c r="Q12" s="13">
        <f>P12/$C$8</f>
        <v>7744.3161414361266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4891768.16</v>
      </c>
      <c r="C14" s="4">
        <v>0</v>
      </c>
      <c r="D14" s="4">
        <v>4891768.16</v>
      </c>
      <c r="E14" s="9">
        <f>D14/$C$5</f>
        <v>29.64905636133318</v>
      </c>
      <c r="F14" s="4">
        <v>55752.62</v>
      </c>
      <c r="G14" s="4">
        <v>0</v>
      </c>
      <c r="H14" s="4">
        <v>55752.62</v>
      </c>
      <c r="I14" s="9">
        <f>H14/$C$6</f>
        <v>52.153994387277834</v>
      </c>
      <c r="J14" s="4">
        <v>4836015.54</v>
      </c>
      <c r="K14" s="4">
        <v>0</v>
      </c>
      <c r="L14" s="4">
        <v>4836015.54</v>
      </c>
      <c r="M14" s="9">
        <f>L14/$C$7</f>
        <v>257.89332017918088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685605.65</v>
      </c>
      <c r="C15" s="4">
        <v>2225273.2200000002</v>
      </c>
      <c r="D15" s="4">
        <v>2910878.87</v>
      </c>
      <c r="E15" s="9">
        <f t="shared" ref="E15:E78" si="1">D15/$C$5</f>
        <v>17.64286631229961</v>
      </c>
      <c r="F15" s="4">
        <v>21918.94</v>
      </c>
      <c r="G15" s="4">
        <v>54177.88</v>
      </c>
      <c r="H15" s="4">
        <v>76096.820000000007</v>
      </c>
      <c r="I15" s="9">
        <f t="shared" ref="I15:I78" si="2">H15/$C$6</f>
        <v>71.185051449953235</v>
      </c>
      <c r="J15" s="4">
        <v>183832.02</v>
      </c>
      <c r="K15" s="4">
        <v>285526.27</v>
      </c>
      <c r="L15" s="4">
        <v>469358.29</v>
      </c>
      <c r="M15" s="9">
        <f t="shared" ref="M15:M78" si="3">L15/$C$7</f>
        <v>25.029772290955631</v>
      </c>
      <c r="N15" s="4">
        <v>479854.69</v>
      </c>
      <c r="O15" s="4">
        <v>1885569.07</v>
      </c>
      <c r="P15" s="4">
        <v>2365423.7599999998</v>
      </c>
      <c r="Q15" s="9">
        <f t="shared" ref="Q15:Q78" si="4">P15/$C$8</f>
        <v>16.294388294941033</v>
      </c>
    </row>
    <row r="16" spans="1:17" x14ac:dyDescent="0.2">
      <c r="A16" s="11" t="s">
        <v>2</v>
      </c>
      <c r="B16" s="4">
        <v>44517.96</v>
      </c>
      <c r="C16" s="4">
        <v>0</v>
      </c>
      <c r="D16" s="4">
        <v>44517.96</v>
      </c>
      <c r="E16" s="9">
        <f t="shared" si="1"/>
        <v>0.26982380643558057</v>
      </c>
      <c r="F16" s="4">
        <v>0</v>
      </c>
      <c r="G16" s="4">
        <v>0</v>
      </c>
      <c r="H16" s="4">
        <v>0</v>
      </c>
      <c r="I16" s="9">
        <f t="shared" si="2"/>
        <v>0</v>
      </c>
      <c r="J16" s="4">
        <v>44517.96</v>
      </c>
      <c r="K16" s="4">
        <v>0</v>
      </c>
      <c r="L16" s="4">
        <v>44517.96</v>
      </c>
      <c r="M16" s="9">
        <f t="shared" si="3"/>
        <v>2.3740379692832763</v>
      </c>
      <c r="N16" s="4">
        <v>0</v>
      </c>
      <c r="O16" s="4">
        <v>0</v>
      </c>
      <c r="P16" s="4">
        <v>0</v>
      </c>
      <c r="Q16" s="9">
        <f t="shared" si="4"/>
        <v>0</v>
      </c>
    </row>
    <row r="17" spans="1:17" x14ac:dyDescent="0.2">
      <c r="A17" s="11" t="s">
        <v>3</v>
      </c>
      <c r="B17" s="4">
        <v>1942851.29</v>
      </c>
      <c r="C17" s="4">
        <v>0</v>
      </c>
      <c r="D17" s="4">
        <v>1942851.29</v>
      </c>
      <c r="E17" s="9">
        <f t="shared" si="1"/>
        <v>11.775641345786688</v>
      </c>
      <c r="F17" s="4">
        <v>0</v>
      </c>
      <c r="G17" s="4">
        <v>0</v>
      </c>
      <c r="H17" s="4">
        <v>0</v>
      </c>
      <c r="I17" s="9">
        <f t="shared" si="2"/>
        <v>0</v>
      </c>
      <c r="J17" s="4">
        <v>1601514.39</v>
      </c>
      <c r="K17" s="4">
        <v>0</v>
      </c>
      <c r="L17" s="4">
        <v>1601514.39</v>
      </c>
      <c r="M17" s="9">
        <f t="shared" si="3"/>
        <v>85.404990934300329</v>
      </c>
      <c r="N17" s="4">
        <v>341336.9</v>
      </c>
      <c r="O17" s="4">
        <v>0</v>
      </c>
      <c r="P17" s="4">
        <v>341336.9</v>
      </c>
      <c r="Q17" s="9">
        <f t="shared" si="4"/>
        <v>2.3513232943899482</v>
      </c>
    </row>
    <row r="18" spans="1:17" x14ac:dyDescent="0.2">
      <c r="A18" s="11" t="s">
        <v>4</v>
      </c>
      <c r="B18" s="4">
        <v>72507.22</v>
      </c>
      <c r="C18" s="4">
        <v>0</v>
      </c>
      <c r="D18" s="4">
        <v>72507.22</v>
      </c>
      <c r="E18" s="9">
        <f t="shared" si="1"/>
        <v>0.43946699476934825</v>
      </c>
      <c r="F18" s="4">
        <v>0</v>
      </c>
      <c r="G18" s="4">
        <v>0</v>
      </c>
      <c r="H18" s="4">
        <v>0</v>
      </c>
      <c r="I18" s="9">
        <f t="shared" si="2"/>
        <v>0</v>
      </c>
      <c r="J18" s="4">
        <v>4910.6400000000003</v>
      </c>
      <c r="K18" s="4">
        <v>0</v>
      </c>
      <c r="L18" s="4">
        <v>4910.6400000000003</v>
      </c>
      <c r="M18" s="9">
        <f t="shared" si="3"/>
        <v>0.26187286689419798</v>
      </c>
      <c r="N18" s="4">
        <v>67596.58</v>
      </c>
      <c r="O18" s="4">
        <v>0</v>
      </c>
      <c r="P18" s="4">
        <v>67596.58</v>
      </c>
      <c r="Q18" s="9">
        <f t="shared" si="4"/>
        <v>0.46564380579742093</v>
      </c>
    </row>
    <row r="19" spans="1:17" x14ac:dyDescent="0.2">
      <c r="A19" s="11" t="s">
        <v>5</v>
      </c>
      <c r="B19" s="4">
        <v>1231812.3</v>
      </c>
      <c r="C19" s="4">
        <v>0</v>
      </c>
      <c r="D19" s="4">
        <v>1231812.3</v>
      </c>
      <c r="E19" s="9">
        <f t="shared" si="1"/>
        <v>7.4660268260308262</v>
      </c>
      <c r="F19" s="4">
        <v>3515</v>
      </c>
      <c r="G19" s="4">
        <v>0</v>
      </c>
      <c r="H19" s="4">
        <v>3515</v>
      </c>
      <c r="I19" s="9">
        <f t="shared" si="2"/>
        <v>3.2881197380729654</v>
      </c>
      <c r="J19" s="4">
        <v>99023.2</v>
      </c>
      <c r="K19" s="4">
        <v>0</v>
      </c>
      <c r="L19" s="4">
        <v>99023.2</v>
      </c>
      <c r="M19" s="9">
        <f t="shared" si="3"/>
        <v>5.2806740614334471</v>
      </c>
      <c r="N19" s="4">
        <v>1129274.1000000001</v>
      </c>
      <c r="O19" s="4">
        <v>0</v>
      </c>
      <c r="P19" s="4">
        <v>1129274.1000000001</v>
      </c>
      <c r="Q19" s="9">
        <f t="shared" si="4"/>
        <v>7.7790842334398773</v>
      </c>
    </row>
    <row r="20" spans="1:17" x14ac:dyDescent="0.2">
      <c r="A20" s="11" t="s">
        <v>6</v>
      </c>
      <c r="B20" s="4">
        <v>789215.66</v>
      </c>
      <c r="C20" s="4">
        <v>4060604.32</v>
      </c>
      <c r="D20" s="4">
        <v>4849819.9800000004</v>
      </c>
      <c r="E20" s="9">
        <f t="shared" si="1"/>
        <v>29.3948080175042</v>
      </c>
      <c r="F20" s="4">
        <v>7758.06</v>
      </c>
      <c r="G20" s="4">
        <v>64959.6</v>
      </c>
      <c r="H20" s="4">
        <v>72717.66</v>
      </c>
      <c r="I20" s="9">
        <f t="shared" si="2"/>
        <v>68.024003741814781</v>
      </c>
      <c r="J20" s="4">
        <v>110673.01</v>
      </c>
      <c r="K20" s="4">
        <v>530617.39</v>
      </c>
      <c r="L20" s="4">
        <v>641290.4</v>
      </c>
      <c r="M20" s="9">
        <f t="shared" si="3"/>
        <v>34.198506825938566</v>
      </c>
      <c r="N20" s="4">
        <v>670784.59</v>
      </c>
      <c r="O20" s="4">
        <v>3465027.33</v>
      </c>
      <c r="P20" s="4">
        <v>4135811.92</v>
      </c>
      <c r="Q20" s="9">
        <f t="shared" si="4"/>
        <v>28.489831918880192</v>
      </c>
    </row>
    <row r="21" spans="1:17" x14ac:dyDescent="0.2">
      <c r="A21" s="11" t="s">
        <v>83</v>
      </c>
      <c r="B21" s="4">
        <v>3072043.68</v>
      </c>
      <c r="C21" s="4">
        <v>5496447.0899999999</v>
      </c>
      <c r="D21" s="4">
        <v>8568490.7699999996</v>
      </c>
      <c r="E21" s="9">
        <f t="shared" si="1"/>
        <v>51.933709338198298</v>
      </c>
      <c r="F21" s="4">
        <v>37983.620000000003</v>
      </c>
      <c r="G21" s="4">
        <v>243672.22</v>
      </c>
      <c r="H21" s="4">
        <v>281655.84000000003</v>
      </c>
      <c r="I21" s="9">
        <f t="shared" si="2"/>
        <v>263.47599625818526</v>
      </c>
      <c r="J21" s="4">
        <v>1348588.92</v>
      </c>
      <c r="K21" s="4">
        <v>1577047.15</v>
      </c>
      <c r="L21" s="4">
        <v>2925636.07</v>
      </c>
      <c r="M21" s="9">
        <f t="shared" si="3"/>
        <v>156.01728188993172</v>
      </c>
      <c r="N21" s="4">
        <v>1685471.14</v>
      </c>
      <c r="O21" s="4">
        <v>3675727.72</v>
      </c>
      <c r="P21" s="4">
        <v>5361198.8600000003</v>
      </c>
      <c r="Q21" s="9">
        <f t="shared" si="4"/>
        <v>36.930996225063375</v>
      </c>
    </row>
    <row r="22" spans="1:17" x14ac:dyDescent="0.2">
      <c r="A22" s="11" t="s">
        <v>7</v>
      </c>
      <c r="B22" s="4">
        <v>281358.21000000002</v>
      </c>
      <c r="C22" s="4">
        <v>1257019.77</v>
      </c>
      <c r="D22" s="4">
        <v>1538377.98</v>
      </c>
      <c r="E22" s="9">
        <f t="shared" si="1"/>
        <v>9.3241245173920682</v>
      </c>
      <c r="F22" s="4">
        <v>3688.66</v>
      </c>
      <c r="G22" s="4">
        <v>26473.14</v>
      </c>
      <c r="H22" s="4">
        <v>30161.8</v>
      </c>
      <c r="I22" s="9">
        <f t="shared" si="2"/>
        <v>28.214967259120673</v>
      </c>
      <c r="J22" s="4">
        <v>34890.980000000003</v>
      </c>
      <c r="K22" s="4">
        <v>172289.82</v>
      </c>
      <c r="L22" s="4">
        <v>207180.79999999999</v>
      </c>
      <c r="M22" s="9">
        <f t="shared" si="3"/>
        <v>11.048464163822524</v>
      </c>
      <c r="N22" s="4">
        <v>242778.57</v>
      </c>
      <c r="O22" s="4">
        <v>1058256.81</v>
      </c>
      <c r="P22" s="4">
        <v>1301035.3799999999</v>
      </c>
      <c r="Q22" s="9">
        <f t="shared" si="4"/>
        <v>8.9622739171167183</v>
      </c>
    </row>
    <row r="23" spans="1:17" x14ac:dyDescent="0.2">
      <c r="A23" s="11" t="s">
        <v>8</v>
      </c>
      <c r="B23" s="4">
        <v>28233.97</v>
      </c>
      <c r="C23" s="4">
        <v>0</v>
      </c>
      <c r="D23" s="4">
        <v>28233.97</v>
      </c>
      <c r="E23" s="9">
        <f t="shared" si="1"/>
        <v>0.17112637812217785</v>
      </c>
      <c r="F23" s="4">
        <v>0</v>
      </c>
      <c r="G23" s="4">
        <v>0</v>
      </c>
      <c r="H23" s="4">
        <v>0</v>
      </c>
      <c r="I23" s="9">
        <f t="shared" si="2"/>
        <v>0</v>
      </c>
      <c r="J23" s="4">
        <v>2772.78</v>
      </c>
      <c r="K23" s="4">
        <v>0</v>
      </c>
      <c r="L23" s="4">
        <v>2772.78</v>
      </c>
      <c r="M23" s="9">
        <f t="shared" si="3"/>
        <v>0.14786582764505121</v>
      </c>
      <c r="N23" s="4">
        <v>25461.19</v>
      </c>
      <c r="O23" s="4">
        <v>0</v>
      </c>
      <c r="P23" s="4">
        <v>25461.19</v>
      </c>
      <c r="Q23" s="9">
        <f t="shared" si="4"/>
        <v>0.17539120191777802</v>
      </c>
    </row>
    <row r="24" spans="1:17" s="23" customFormat="1" x14ac:dyDescent="0.2">
      <c r="A24" s="20" t="s">
        <v>9</v>
      </c>
      <c r="B24" s="21">
        <f>SUM(B25:B30)</f>
        <v>11438106.4</v>
      </c>
      <c r="C24" s="21">
        <v>1858961.14</v>
      </c>
      <c r="D24" s="21">
        <f>B24+C24</f>
        <v>13297067.540000001</v>
      </c>
      <c r="E24" s="22">
        <f t="shared" si="1"/>
        <v>80.59366103194759</v>
      </c>
      <c r="F24" s="21">
        <f>SUM(F25:F30)</f>
        <v>56762.37</v>
      </c>
      <c r="G24" s="21">
        <v>18593.12</v>
      </c>
      <c r="H24" s="21">
        <f>F24+G24</f>
        <v>75355.490000000005</v>
      </c>
      <c r="I24" s="22">
        <f t="shared" si="2"/>
        <v>70.491571562207682</v>
      </c>
      <c r="J24" s="21">
        <f>SUM(J25:J30)</f>
        <v>10751422.959999999</v>
      </c>
      <c r="K24" s="21">
        <v>1081669.76</v>
      </c>
      <c r="L24" s="21">
        <f>J24+K24</f>
        <v>11833092.719999999</v>
      </c>
      <c r="M24" s="22">
        <f t="shared" si="3"/>
        <v>631.03096843003402</v>
      </c>
      <c r="N24" s="21">
        <f>SUM(N25:N30)</f>
        <v>629921.06999999995</v>
      </c>
      <c r="O24" s="21">
        <v>758698.26</v>
      </c>
      <c r="P24" s="21">
        <f>N24+O24</f>
        <v>1388619.33</v>
      </c>
      <c r="Q24" s="22">
        <f t="shared" si="4"/>
        <v>9.5656021299459937</v>
      </c>
    </row>
    <row r="25" spans="1:17" s="23" customFormat="1" x14ac:dyDescent="0.2">
      <c r="A25" s="20" t="s">
        <v>10</v>
      </c>
      <c r="B25" s="21">
        <v>6737523.2300000004</v>
      </c>
      <c r="C25" s="21">
        <v>0</v>
      </c>
      <c r="D25" s="21">
        <v>6737523.2300000004</v>
      </c>
      <c r="E25" s="22">
        <f t="shared" si="1"/>
        <v>40.836196534314411</v>
      </c>
      <c r="F25" s="21">
        <v>26444.3</v>
      </c>
      <c r="G25" s="21">
        <v>0</v>
      </c>
      <c r="H25" s="21">
        <v>26444.3</v>
      </c>
      <c r="I25" s="22">
        <f t="shared" si="2"/>
        <v>24.737418147801684</v>
      </c>
      <c r="J25" s="21">
        <v>6595780.0800000001</v>
      </c>
      <c r="K25" s="21">
        <v>0</v>
      </c>
      <c r="L25" s="21">
        <v>6595780.0800000001</v>
      </c>
      <c r="M25" s="22">
        <f t="shared" si="3"/>
        <v>351.73741894197951</v>
      </c>
      <c r="N25" s="21">
        <v>115298.85</v>
      </c>
      <c r="O25" s="21">
        <v>0</v>
      </c>
      <c r="P25" s="21">
        <v>115298.85</v>
      </c>
      <c r="Q25" s="22">
        <f t="shared" si="4"/>
        <v>0.79424425493221651</v>
      </c>
    </row>
    <row r="26" spans="1:17" s="23" customFormat="1" x14ac:dyDescent="0.2">
      <c r="A26" s="20" t="s">
        <v>11</v>
      </c>
      <c r="B26" s="21">
        <v>3521962.6</v>
      </c>
      <c r="C26" s="21">
        <v>0</v>
      </c>
      <c r="D26" s="21">
        <v>3521962.6</v>
      </c>
      <c r="E26" s="22">
        <f t="shared" si="1"/>
        <v>21.346650988853803</v>
      </c>
      <c r="F26" s="21">
        <v>18492.13</v>
      </c>
      <c r="G26" s="21">
        <v>0</v>
      </c>
      <c r="H26" s="21">
        <v>18492.13</v>
      </c>
      <c r="I26" s="22">
        <f t="shared" si="2"/>
        <v>17.298531337698783</v>
      </c>
      <c r="J26" s="21">
        <v>3069805.3</v>
      </c>
      <c r="K26" s="21">
        <v>0</v>
      </c>
      <c r="L26" s="21">
        <v>3069805.3</v>
      </c>
      <c r="M26" s="22">
        <f t="shared" si="3"/>
        <v>163.70548741467576</v>
      </c>
      <c r="N26" s="21">
        <v>433665.17</v>
      </c>
      <c r="O26" s="21">
        <v>0</v>
      </c>
      <c r="P26" s="21">
        <v>433665.17</v>
      </c>
      <c r="Q26" s="22">
        <f t="shared" si="4"/>
        <v>2.9873330899371759</v>
      </c>
    </row>
    <row r="27" spans="1:17" s="23" customFormat="1" x14ac:dyDescent="0.2">
      <c r="A27" s="20" t="s">
        <v>12</v>
      </c>
      <c r="B27" s="21">
        <v>465476.65</v>
      </c>
      <c r="C27" s="21">
        <v>0</v>
      </c>
      <c r="D27" s="21">
        <v>465476.65</v>
      </c>
      <c r="E27" s="22">
        <f t="shared" si="1"/>
        <v>2.8212586899732712</v>
      </c>
      <c r="F27" s="21">
        <v>5729.51</v>
      </c>
      <c r="G27" s="21">
        <v>0</v>
      </c>
      <c r="H27" s="21">
        <v>5729.51</v>
      </c>
      <c r="I27" s="22">
        <f t="shared" si="2"/>
        <v>5.3596913002806366</v>
      </c>
      <c r="J27" s="21">
        <v>402924.17</v>
      </c>
      <c r="K27" s="21">
        <v>0</v>
      </c>
      <c r="L27" s="21">
        <v>402924.17</v>
      </c>
      <c r="M27" s="22">
        <f t="shared" si="3"/>
        <v>21.486997120307166</v>
      </c>
      <c r="N27" s="21">
        <v>56822.97</v>
      </c>
      <c r="O27" s="21">
        <v>0</v>
      </c>
      <c r="P27" s="21">
        <v>56822.97</v>
      </c>
      <c r="Q27" s="22">
        <f t="shared" si="4"/>
        <v>0.39142903394687534</v>
      </c>
    </row>
    <row r="28" spans="1:17" s="23" customFormat="1" x14ac:dyDescent="0.2">
      <c r="A28" s="20" t="s">
        <v>13</v>
      </c>
      <c r="B28" s="21">
        <v>209752.93</v>
      </c>
      <c r="C28" s="21">
        <v>0</v>
      </c>
      <c r="D28" s="21">
        <v>209752.93</v>
      </c>
      <c r="E28" s="22">
        <f t="shared" si="1"/>
        <v>1.271314633096752</v>
      </c>
      <c r="F28" s="21">
        <v>5917.44</v>
      </c>
      <c r="G28" s="21">
        <v>0</v>
      </c>
      <c r="H28" s="21">
        <v>5917.44</v>
      </c>
      <c r="I28" s="22">
        <f t="shared" si="2"/>
        <v>5.535491113189897</v>
      </c>
      <c r="J28" s="21">
        <v>202386.87</v>
      </c>
      <c r="K28" s="21">
        <v>0</v>
      </c>
      <c r="L28" s="21">
        <v>202386.87</v>
      </c>
      <c r="M28" s="22">
        <f t="shared" si="3"/>
        <v>10.792815166382253</v>
      </c>
      <c r="N28" s="21">
        <v>1448.62</v>
      </c>
      <c r="O28" s="21">
        <v>0</v>
      </c>
      <c r="P28" s="21">
        <v>1448.62</v>
      </c>
      <c r="Q28" s="22">
        <f t="shared" si="4"/>
        <v>9.9789209743194086E-3</v>
      </c>
    </row>
    <row r="29" spans="1:17" s="23" customFormat="1" x14ac:dyDescent="0.2">
      <c r="A29" s="20" t="s">
        <v>14</v>
      </c>
      <c r="B29" s="21">
        <v>292319.09999999998</v>
      </c>
      <c r="C29" s="21">
        <v>0</v>
      </c>
      <c r="D29" s="21">
        <v>292319.09999999998</v>
      </c>
      <c r="E29" s="22">
        <f t="shared" si="1"/>
        <v>1.7717490256926218</v>
      </c>
      <c r="F29" s="21">
        <v>0</v>
      </c>
      <c r="G29" s="21">
        <v>0</v>
      </c>
      <c r="H29" s="21">
        <v>0</v>
      </c>
      <c r="I29" s="22">
        <f t="shared" si="2"/>
        <v>0</v>
      </c>
      <c r="J29" s="21">
        <v>269633.64</v>
      </c>
      <c r="K29" s="21">
        <v>0</v>
      </c>
      <c r="L29" s="21">
        <v>269633.64</v>
      </c>
      <c r="M29" s="22">
        <f t="shared" si="3"/>
        <v>14.37892704778157</v>
      </c>
      <c r="N29" s="21">
        <v>22685.46</v>
      </c>
      <c r="O29" s="21">
        <v>0</v>
      </c>
      <c r="P29" s="21">
        <v>22685.46</v>
      </c>
      <c r="Q29" s="22">
        <f t="shared" si="4"/>
        <v>0.1562703901686322</v>
      </c>
    </row>
    <row r="30" spans="1:17" s="23" customFormat="1" x14ac:dyDescent="0.2">
      <c r="A30" s="20" t="s">
        <v>15</v>
      </c>
      <c r="B30" s="21">
        <v>211071.89</v>
      </c>
      <c r="C30" s="21">
        <v>0</v>
      </c>
      <c r="D30" s="21">
        <v>211071.89</v>
      </c>
      <c r="E30" s="22">
        <f t="shared" si="1"/>
        <v>1.2793088630151102</v>
      </c>
      <c r="F30" s="21">
        <v>178.99</v>
      </c>
      <c r="G30" s="21">
        <v>0</v>
      </c>
      <c r="H30" s="21">
        <v>178.99</v>
      </c>
      <c r="I30" s="22">
        <f t="shared" si="2"/>
        <v>0.16743685687558466</v>
      </c>
      <c r="J30" s="21">
        <v>210892.9</v>
      </c>
      <c r="K30" s="21">
        <v>0</v>
      </c>
      <c r="L30" s="21">
        <v>210892.9</v>
      </c>
      <c r="M30" s="22">
        <f t="shared" si="3"/>
        <v>11.246421715017064</v>
      </c>
      <c r="N30" s="21">
        <v>0</v>
      </c>
      <c r="O30" s="21">
        <v>0</v>
      </c>
      <c r="P30" s="21">
        <v>0</v>
      </c>
      <c r="Q30" s="22">
        <f t="shared" si="4"/>
        <v>0</v>
      </c>
    </row>
    <row r="31" spans="1:17" x14ac:dyDescent="0.2">
      <c r="A31" s="11" t="s">
        <v>16</v>
      </c>
      <c r="B31" s="4">
        <v>4861868.13</v>
      </c>
      <c r="C31" s="4">
        <v>1679629.58</v>
      </c>
      <c r="D31" s="4">
        <v>6541497.71</v>
      </c>
      <c r="E31" s="9">
        <f t="shared" si="1"/>
        <v>39.648083872258148</v>
      </c>
      <c r="F31" s="4">
        <v>36862.65</v>
      </c>
      <c r="G31" s="4">
        <v>48885.43</v>
      </c>
      <c r="H31" s="4">
        <v>85748.08</v>
      </c>
      <c r="I31" s="9">
        <f t="shared" si="2"/>
        <v>80.213358278765199</v>
      </c>
      <c r="J31" s="4">
        <v>586254.91</v>
      </c>
      <c r="K31" s="4">
        <v>237840.27</v>
      </c>
      <c r="L31" s="4">
        <v>824095.18</v>
      </c>
      <c r="M31" s="9">
        <f t="shared" si="3"/>
        <v>43.947055247440275</v>
      </c>
      <c r="N31" s="4">
        <v>4238750.57</v>
      </c>
      <c r="O31" s="4">
        <v>1392903.88</v>
      </c>
      <c r="P31" s="4">
        <v>5631654.4500000002</v>
      </c>
      <c r="Q31" s="9">
        <f t="shared" si="4"/>
        <v>38.794048619530479</v>
      </c>
    </row>
    <row r="32" spans="1:17" x14ac:dyDescent="0.2">
      <c r="A32" s="11" t="s">
        <v>17</v>
      </c>
      <c r="B32" s="4">
        <v>8143524.8300000001</v>
      </c>
      <c r="C32" s="4">
        <v>1640105.89</v>
      </c>
      <c r="D32" s="4">
        <v>9783630.7200000007</v>
      </c>
      <c r="E32" s="9">
        <f t="shared" si="1"/>
        <v>59.298684882022442</v>
      </c>
      <c r="F32" s="4">
        <v>37662.239999999998</v>
      </c>
      <c r="G32" s="4">
        <v>9451.67</v>
      </c>
      <c r="H32" s="4">
        <v>47113.91</v>
      </c>
      <c r="I32" s="9">
        <f t="shared" si="2"/>
        <v>44.072881197380731</v>
      </c>
      <c r="J32" s="4">
        <v>1002205.11</v>
      </c>
      <c r="K32" s="4">
        <v>216879.01</v>
      </c>
      <c r="L32" s="4">
        <v>1219084.1200000001</v>
      </c>
      <c r="M32" s="9">
        <f t="shared" si="3"/>
        <v>65.010885238907861</v>
      </c>
      <c r="N32" s="4">
        <v>7103657.4800000004</v>
      </c>
      <c r="O32" s="4">
        <v>1413775.21</v>
      </c>
      <c r="P32" s="4">
        <v>8517432.6899999995</v>
      </c>
      <c r="Q32" s="9">
        <f t="shared" si="4"/>
        <v>58.672935426540278</v>
      </c>
    </row>
    <row r="33" spans="1:17" x14ac:dyDescent="0.2">
      <c r="A33" s="11" t="s">
        <v>18</v>
      </c>
      <c r="B33" s="4">
        <v>31021.27</v>
      </c>
      <c r="C33" s="4">
        <v>147861.53</v>
      </c>
      <c r="D33" s="4">
        <v>178882.8</v>
      </c>
      <c r="E33" s="9">
        <f t="shared" si="1"/>
        <v>1.0842104625156828</v>
      </c>
      <c r="F33" s="4">
        <v>0</v>
      </c>
      <c r="G33" s="4">
        <v>1675.38</v>
      </c>
      <c r="H33" s="4">
        <v>1675.38</v>
      </c>
      <c r="I33" s="9">
        <f t="shared" si="2"/>
        <v>1.5672404115996259</v>
      </c>
      <c r="J33" s="4">
        <v>1300.6300000000001</v>
      </c>
      <c r="K33" s="4">
        <v>12610.29</v>
      </c>
      <c r="L33" s="4">
        <v>13910.92</v>
      </c>
      <c r="M33" s="9">
        <f t="shared" si="3"/>
        <v>0.74183660409556318</v>
      </c>
      <c r="N33" s="4">
        <v>29720.639999999999</v>
      </c>
      <c r="O33" s="4">
        <v>133575.85999999999</v>
      </c>
      <c r="P33" s="4">
        <v>163296.5</v>
      </c>
      <c r="Q33" s="9">
        <f t="shared" si="4"/>
        <v>1.1248794500165327</v>
      </c>
    </row>
    <row r="34" spans="1:17" x14ac:dyDescent="0.2">
      <c r="A34" s="11" t="s">
        <v>19</v>
      </c>
      <c r="B34" s="4">
        <v>64015.34</v>
      </c>
      <c r="C34" s="4">
        <v>640318.66</v>
      </c>
      <c r="D34" s="4">
        <v>704334</v>
      </c>
      <c r="E34" s="9">
        <f t="shared" si="1"/>
        <v>4.2689755074580731</v>
      </c>
      <c r="F34" s="4">
        <v>1694.32</v>
      </c>
      <c r="G34" s="4">
        <v>19079.580000000002</v>
      </c>
      <c r="H34" s="4">
        <v>20773.900000000001</v>
      </c>
      <c r="I34" s="9">
        <f t="shared" si="2"/>
        <v>19.433021515434987</v>
      </c>
      <c r="J34" s="4">
        <v>12964.93</v>
      </c>
      <c r="K34" s="4">
        <v>84604.13</v>
      </c>
      <c r="L34" s="4">
        <v>97569.06</v>
      </c>
      <c r="M34" s="9">
        <f t="shared" si="3"/>
        <v>5.2031281996587033</v>
      </c>
      <c r="N34" s="4">
        <v>49356.09</v>
      </c>
      <c r="O34" s="4">
        <v>536634.94999999995</v>
      </c>
      <c r="P34" s="4">
        <v>585991.04</v>
      </c>
      <c r="Q34" s="9">
        <f t="shared" si="4"/>
        <v>4.0366405819464344</v>
      </c>
    </row>
    <row r="35" spans="1:17" x14ac:dyDescent="0.2">
      <c r="A35" s="11" t="s">
        <v>20</v>
      </c>
      <c r="B35" s="4">
        <v>130553.93</v>
      </c>
      <c r="C35" s="4">
        <v>1765435.55</v>
      </c>
      <c r="D35" s="4">
        <v>1895989.48</v>
      </c>
      <c r="E35" s="9">
        <f t="shared" si="1"/>
        <v>11.491611440762718</v>
      </c>
      <c r="F35" s="4">
        <v>4675</v>
      </c>
      <c r="G35" s="4">
        <v>38622.93</v>
      </c>
      <c r="H35" s="4">
        <v>43297.93</v>
      </c>
      <c r="I35" s="9">
        <f t="shared" si="2"/>
        <v>40.503208606173992</v>
      </c>
      <c r="J35" s="4">
        <v>8800</v>
      </c>
      <c r="K35" s="4">
        <v>253235.51</v>
      </c>
      <c r="L35" s="4">
        <v>262035.51</v>
      </c>
      <c r="M35" s="9">
        <f t="shared" si="3"/>
        <v>13.973736668088737</v>
      </c>
      <c r="N35" s="4">
        <v>117078.93</v>
      </c>
      <c r="O35" s="4">
        <v>1473577.11</v>
      </c>
      <c r="P35" s="4">
        <v>1590656.04</v>
      </c>
      <c r="Q35" s="9">
        <f t="shared" si="4"/>
        <v>10.9573462471068</v>
      </c>
    </row>
    <row r="36" spans="1:17" x14ac:dyDescent="0.2">
      <c r="A36" s="11" t="s">
        <v>21</v>
      </c>
      <c r="B36" s="4">
        <v>46017.38</v>
      </c>
      <c r="C36" s="4">
        <v>143933.09</v>
      </c>
      <c r="D36" s="4">
        <v>189950.47</v>
      </c>
      <c r="E36" s="9">
        <f t="shared" si="1"/>
        <v>1.1512917224784682</v>
      </c>
      <c r="F36" s="4">
        <v>0</v>
      </c>
      <c r="G36" s="4">
        <v>3372.73</v>
      </c>
      <c r="H36" s="4">
        <v>3372.73</v>
      </c>
      <c r="I36" s="9">
        <f t="shared" si="2"/>
        <v>3.1550327408793266</v>
      </c>
      <c r="J36" s="4">
        <v>0</v>
      </c>
      <c r="K36" s="4">
        <v>0</v>
      </c>
      <c r="L36" s="4">
        <v>0</v>
      </c>
      <c r="M36" s="9">
        <f t="shared" si="3"/>
        <v>0</v>
      </c>
      <c r="N36" s="4">
        <v>46017.38</v>
      </c>
      <c r="O36" s="4">
        <v>140560.35999999999</v>
      </c>
      <c r="P36" s="4">
        <v>186577.74</v>
      </c>
      <c r="Q36" s="9">
        <f t="shared" si="4"/>
        <v>1.2852539127080347</v>
      </c>
    </row>
    <row r="37" spans="1:17" x14ac:dyDescent="0.2">
      <c r="A37" s="11" t="s">
        <v>22</v>
      </c>
      <c r="B37" s="4">
        <v>3424040.08</v>
      </c>
      <c r="C37" s="4">
        <v>35841742.640000001</v>
      </c>
      <c r="D37" s="4">
        <v>39265782.719999999</v>
      </c>
      <c r="E37" s="9">
        <f t="shared" si="1"/>
        <v>237.99030674772257</v>
      </c>
      <c r="F37" s="4">
        <v>200965.7</v>
      </c>
      <c r="G37" s="4">
        <v>2802701.58</v>
      </c>
      <c r="H37" s="4">
        <v>3003667.28</v>
      </c>
      <c r="I37" s="9">
        <f t="shared" si="2"/>
        <v>2809.7916557530402</v>
      </c>
      <c r="J37" s="4">
        <v>536185.35</v>
      </c>
      <c r="K37" s="4">
        <v>7224049.54</v>
      </c>
      <c r="L37" s="4">
        <v>7760234.8899999997</v>
      </c>
      <c r="M37" s="9">
        <f t="shared" si="3"/>
        <v>413.83505172781571</v>
      </c>
      <c r="N37" s="4">
        <v>2686889.03</v>
      </c>
      <c r="O37" s="4">
        <v>25814991.52</v>
      </c>
      <c r="P37" s="4">
        <v>28501880.550000001</v>
      </c>
      <c r="Q37" s="9">
        <f t="shared" si="4"/>
        <v>196.33721309103936</v>
      </c>
    </row>
    <row r="38" spans="1:17" x14ac:dyDescent="0.2">
      <c r="A38" s="11" t="s">
        <v>23</v>
      </c>
      <c r="B38" s="4">
        <v>1228204.24</v>
      </c>
      <c r="C38" s="4">
        <v>6604913.1500000004</v>
      </c>
      <c r="D38" s="4">
        <v>7833117.3899999997</v>
      </c>
      <c r="E38" s="9">
        <f t="shared" si="1"/>
        <v>47.476603834195004</v>
      </c>
      <c r="F38" s="4">
        <v>14219.83</v>
      </c>
      <c r="G38" s="4">
        <v>76392.990000000005</v>
      </c>
      <c r="H38" s="4">
        <v>90612.82</v>
      </c>
      <c r="I38" s="9">
        <f t="shared" si="2"/>
        <v>84.764097287184285</v>
      </c>
      <c r="J38" s="4">
        <v>657267.53</v>
      </c>
      <c r="K38" s="4">
        <v>790816.73</v>
      </c>
      <c r="L38" s="4">
        <v>1448084.26</v>
      </c>
      <c r="M38" s="9">
        <f t="shared" si="3"/>
        <v>77.222923421501704</v>
      </c>
      <c r="N38" s="4">
        <v>556716.88</v>
      </c>
      <c r="O38" s="4">
        <v>5737703.4299999997</v>
      </c>
      <c r="P38" s="4">
        <v>6294420.3099999996</v>
      </c>
      <c r="Q38" s="9">
        <f t="shared" si="4"/>
        <v>43.359557960432049</v>
      </c>
    </row>
    <row r="39" spans="1:17" x14ac:dyDescent="0.2">
      <c r="A39" s="11" t="s">
        <v>24</v>
      </c>
      <c r="B39" s="4">
        <v>234435.23</v>
      </c>
      <c r="C39" s="4">
        <v>0</v>
      </c>
      <c r="D39" s="4">
        <v>234435.23</v>
      </c>
      <c r="E39" s="9">
        <f t="shared" si="1"/>
        <v>1.4209143033778011</v>
      </c>
      <c r="F39" s="4">
        <v>0</v>
      </c>
      <c r="G39" s="4">
        <v>0</v>
      </c>
      <c r="H39" s="4">
        <v>0</v>
      </c>
      <c r="I39" s="9">
        <f t="shared" si="2"/>
        <v>0</v>
      </c>
      <c r="J39" s="4">
        <v>234435.23</v>
      </c>
      <c r="K39" s="4">
        <v>0</v>
      </c>
      <c r="L39" s="4">
        <v>234435.23</v>
      </c>
      <c r="M39" s="9">
        <f t="shared" si="3"/>
        <v>12.501878732935154</v>
      </c>
      <c r="N39" s="4">
        <v>0</v>
      </c>
      <c r="O39" s="4">
        <v>0</v>
      </c>
      <c r="P39" s="4">
        <v>0</v>
      </c>
      <c r="Q39" s="9">
        <f t="shared" si="4"/>
        <v>0</v>
      </c>
    </row>
    <row r="40" spans="1:17" x14ac:dyDescent="0.2">
      <c r="A40" s="11" t="s">
        <v>25</v>
      </c>
      <c r="B40" s="4">
        <v>96003.199999999997</v>
      </c>
      <c r="C40" s="4">
        <v>0</v>
      </c>
      <c r="D40" s="4">
        <v>96003.199999999997</v>
      </c>
      <c r="E40" s="9">
        <f t="shared" si="1"/>
        <v>0.58187636751541005</v>
      </c>
      <c r="F40" s="4">
        <v>0</v>
      </c>
      <c r="G40" s="4">
        <v>0</v>
      </c>
      <c r="H40" s="4">
        <v>0</v>
      </c>
      <c r="I40" s="9">
        <f t="shared" si="2"/>
        <v>0</v>
      </c>
      <c r="J40" s="4">
        <v>96003.199999999997</v>
      </c>
      <c r="K40" s="4">
        <v>0</v>
      </c>
      <c r="L40" s="4">
        <v>96003.199999999997</v>
      </c>
      <c r="M40" s="9">
        <f t="shared" si="3"/>
        <v>5.1196245733788395</v>
      </c>
      <c r="N40" s="4">
        <v>0</v>
      </c>
      <c r="O40" s="4">
        <v>0</v>
      </c>
      <c r="P40" s="4">
        <v>0</v>
      </c>
      <c r="Q40" s="9">
        <f t="shared" si="4"/>
        <v>0</v>
      </c>
    </row>
    <row r="41" spans="1:17" x14ac:dyDescent="0.2">
      <c r="A41" s="11" t="s">
        <v>26</v>
      </c>
      <c r="B41" s="4">
        <v>325809.71999999997</v>
      </c>
      <c r="C41" s="4">
        <v>0</v>
      </c>
      <c r="D41" s="4">
        <v>325809.71999999997</v>
      </c>
      <c r="E41" s="9">
        <f t="shared" si="1"/>
        <v>1.9747360127038771</v>
      </c>
      <c r="F41" s="4">
        <v>0</v>
      </c>
      <c r="G41" s="4">
        <v>0</v>
      </c>
      <c r="H41" s="4">
        <v>0</v>
      </c>
      <c r="I41" s="9">
        <f t="shared" si="2"/>
        <v>0</v>
      </c>
      <c r="J41" s="4">
        <v>325809.71999999997</v>
      </c>
      <c r="K41" s="4">
        <v>0</v>
      </c>
      <c r="L41" s="4">
        <v>325809.71999999997</v>
      </c>
      <c r="M41" s="9">
        <f t="shared" si="3"/>
        <v>17.374665102389077</v>
      </c>
      <c r="N41" s="4">
        <v>0</v>
      </c>
      <c r="O41" s="4">
        <v>0</v>
      </c>
      <c r="P41" s="4">
        <v>0</v>
      </c>
      <c r="Q41" s="9">
        <f t="shared" si="4"/>
        <v>0</v>
      </c>
    </row>
    <row r="42" spans="1:17" x14ac:dyDescent="0.2">
      <c r="A42" s="11" t="s">
        <v>27</v>
      </c>
      <c r="B42" s="4">
        <v>19909.740000000002</v>
      </c>
      <c r="C42" s="4">
        <v>0</v>
      </c>
      <c r="D42" s="4">
        <v>19909.740000000002</v>
      </c>
      <c r="E42" s="9">
        <f t="shared" si="1"/>
        <v>0.12067313578480991</v>
      </c>
      <c r="F42" s="4">
        <v>0</v>
      </c>
      <c r="G42" s="4">
        <v>0</v>
      </c>
      <c r="H42" s="4">
        <v>0</v>
      </c>
      <c r="I42" s="9">
        <f t="shared" si="2"/>
        <v>0</v>
      </c>
      <c r="J42" s="4">
        <v>19909.740000000002</v>
      </c>
      <c r="K42" s="4">
        <v>0</v>
      </c>
      <c r="L42" s="4">
        <v>19909.740000000002</v>
      </c>
      <c r="M42" s="9">
        <f t="shared" si="3"/>
        <v>1.0617395477815701</v>
      </c>
      <c r="N42" s="4">
        <v>0</v>
      </c>
      <c r="O42" s="4">
        <v>0</v>
      </c>
      <c r="P42" s="4">
        <v>0</v>
      </c>
      <c r="Q42" s="9">
        <f t="shared" si="4"/>
        <v>0</v>
      </c>
    </row>
    <row r="43" spans="1:17" x14ac:dyDescent="0.2">
      <c r="A43" s="11" t="s">
        <v>28</v>
      </c>
      <c r="B43" s="4">
        <v>3376.44</v>
      </c>
      <c r="C43" s="4">
        <v>0</v>
      </c>
      <c r="D43" s="4">
        <v>3376.44</v>
      </c>
      <c r="E43" s="9">
        <f t="shared" si="1"/>
        <v>2.0464637036408488E-2</v>
      </c>
      <c r="F43" s="4">
        <v>0</v>
      </c>
      <c r="G43" s="4">
        <v>0</v>
      </c>
      <c r="H43" s="4">
        <v>0</v>
      </c>
      <c r="I43" s="9">
        <f t="shared" si="2"/>
        <v>0</v>
      </c>
      <c r="J43" s="4">
        <v>3376.44</v>
      </c>
      <c r="K43" s="4">
        <v>0</v>
      </c>
      <c r="L43" s="4">
        <v>3376.44</v>
      </c>
      <c r="M43" s="9">
        <f t="shared" si="3"/>
        <v>0.18005759385665529</v>
      </c>
      <c r="N43" s="4">
        <v>0</v>
      </c>
      <c r="O43" s="4">
        <v>0</v>
      </c>
      <c r="P43" s="4">
        <v>0</v>
      </c>
      <c r="Q43" s="9">
        <f t="shared" si="4"/>
        <v>0</v>
      </c>
    </row>
    <row r="44" spans="1:17" x14ac:dyDescent="0.2">
      <c r="A44" s="11" t="s">
        <v>29</v>
      </c>
      <c r="B44" s="4">
        <v>4982.5</v>
      </c>
      <c r="C44" s="4">
        <v>0</v>
      </c>
      <c r="D44" s="4">
        <v>4982.5</v>
      </c>
      <c r="E44" s="9">
        <f t="shared" si="1"/>
        <v>3.019898296250053E-2</v>
      </c>
      <c r="F44" s="4">
        <v>0</v>
      </c>
      <c r="G44" s="4">
        <v>0</v>
      </c>
      <c r="H44" s="4">
        <v>0</v>
      </c>
      <c r="I44" s="9">
        <f t="shared" si="2"/>
        <v>0</v>
      </c>
      <c r="J44" s="4">
        <v>4982.5</v>
      </c>
      <c r="K44" s="4">
        <v>0</v>
      </c>
      <c r="L44" s="4">
        <v>4982.5</v>
      </c>
      <c r="M44" s="9">
        <f t="shared" si="3"/>
        <v>0.26570499146757681</v>
      </c>
      <c r="N44" s="4">
        <v>0</v>
      </c>
      <c r="O44" s="4">
        <v>0</v>
      </c>
      <c r="P44" s="4">
        <v>0</v>
      </c>
      <c r="Q44" s="9">
        <f t="shared" si="4"/>
        <v>0</v>
      </c>
    </row>
    <row r="45" spans="1:17" x14ac:dyDescent="0.2">
      <c r="A45" s="11" t="s">
        <v>30</v>
      </c>
      <c r="B45" s="4">
        <v>41997.36</v>
      </c>
      <c r="C45" s="4">
        <v>0</v>
      </c>
      <c r="D45" s="4">
        <v>41997.36</v>
      </c>
      <c r="E45" s="9">
        <f t="shared" si="1"/>
        <v>0.25454642430707503</v>
      </c>
      <c r="F45" s="4">
        <v>0</v>
      </c>
      <c r="G45" s="4">
        <v>0</v>
      </c>
      <c r="H45" s="4">
        <v>0</v>
      </c>
      <c r="I45" s="9">
        <f t="shared" si="2"/>
        <v>0</v>
      </c>
      <c r="J45" s="4">
        <v>41997.36</v>
      </c>
      <c r="K45" s="4">
        <v>0</v>
      </c>
      <c r="L45" s="4">
        <v>41997.36</v>
      </c>
      <c r="M45" s="9">
        <f t="shared" si="3"/>
        <v>2.2396203071672356</v>
      </c>
      <c r="N45" s="4">
        <v>0</v>
      </c>
      <c r="O45" s="4">
        <v>0</v>
      </c>
      <c r="P45" s="4">
        <v>0</v>
      </c>
      <c r="Q45" s="9">
        <f t="shared" si="4"/>
        <v>0</v>
      </c>
    </row>
    <row r="46" spans="1:17" x14ac:dyDescent="0.2">
      <c r="A46" s="11" t="s">
        <v>31</v>
      </c>
      <c r="B46" s="4">
        <v>75</v>
      </c>
      <c r="C46" s="4">
        <v>0</v>
      </c>
      <c r="D46" s="4">
        <v>75</v>
      </c>
      <c r="E46" s="9">
        <f t="shared" si="1"/>
        <v>4.5457575959609428E-4</v>
      </c>
      <c r="F46" s="4">
        <v>0</v>
      </c>
      <c r="G46" s="4">
        <v>0</v>
      </c>
      <c r="H46" s="4">
        <v>0</v>
      </c>
      <c r="I46" s="9">
        <f t="shared" si="2"/>
        <v>0</v>
      </c>
      <c r="J46" s="4">
        <v>75</v>
      </c>
      <c r="K46" s="4">
        <v>0</v>
      </c>
      <c r="L46" s="4">
        <v>75</v>
      </c>
      <c r="M46" s="9">
        <f t="shared" si="3"/>
        <v>3.9995733788395901E-3</v>
      </c>
      <c r="N46" s="4">
        <v>0</v>
      </c>
      <c r="O46" s="4">
        <v>0</v>
      </c>
      <c r="P46" s="4">
        <v>0</v>
      </c>
      <c r="Q46" s="9">
        <f t="shared" si="4"/>
        <v>0</v>
      </c>
    </row>
    <row r="47" spans="1:17" x14ac:dyDescent="0.2">
      <c r="A47" s="11" t="s">
        <v>32</v>
      </c>
      <c r="B47" s="4">
        <v>6362024.79</v>
      </c>
      <c r="C47" s="4">
        <v>5431746.0800000001</v>
      </c>
      <c r="D47" s="4">
        <v>11793770.869999999</v>
      </c>
      <c r="E47" s="9">
        <f t="shared" si="1"/>
        <v>71.482164689767188</v>
      </c>
      <c r="F47" s="4">
        <v>22788.86</v>
      </c>
      <c r="G47" s="4">
        <v>54621.57</v>
      </c>
      <c r="H47" s="4">
        <v>77410.429999999993</v>
      </c>
      <c r="I47" s="9">
        <f t="shared" si="2"/>
        <v>72.413872778297474</v>
      </c>
      <c r="J47" s="4">
        <v>775235.61</v>
      </c>
      <c r="K47" s="4">
        <v>572194.38</v>
      </c>
      <c r="L47" s="4">
        <v>1347429.99</v>
      </c>
      <c r="M47" s="9">
        <f t="shared" si="3"/>
        <v>71.855268238054606</v>
      </c>
      <c r="N47" s="4">
        <v>5564000.3200000003</v>
      </c>
      <c r="O47" s="4">
        <v>4804930.13</v>
      </c>
      <c r="P47" s="4">
        <v>10368930.449999999</v>
      </c>
      <c r="Q47" s="9">
        <f t="shared" si="4"/>
        <v>71.427108246996582</v>
      </c>
    </row>
    <row r="48" spans="1:17" x14ac:dyDescent="0.2">
      <c r="A48" s="11" t="s">
        <v>33</v>
      </c>
      <c r="B48" s="4">
        <v>220618.07</v>
      </c>
      <c r="C48" s="4">
        <v>56601.5</v>
      </c>
      <c r="D48" s="4">
        <v>277219.57</v>
      </c>
      <c r="E48" s="9">
        <f t="shared" si="1"/>
        <v>1.6802306214353684</v>
      </c>
      <c r="F48" s="4">
        <v>0</v>
      </c>
      <c r="G48" s="4">
        <v>796.32</v>
      </c>
      <c r="H48" s="4">
        <v>796.32</v>
      </c>
      <c r="I48" s="9">
        <f t="shared" si="2"/>
        <v>0.74492048643592146</v>
      </c>
      <c r="J48" s="4">
        <v>7428.33</v>
      </c>
      <c r="K48" s="4">
        <v>3176.96</v>
      </c>
      <c r="L48" s="4">
        <v>10605.29</v>
      </c>
      <c r="M48" s="9">
        <f t="shared" si="3"/>
        <v>0.56555514078498303</v>
      </c>
      <c r="N48" s="4">
        <v>213189.74</v>
      </c>
      <c r="O48" s="4">
        <v>52628.22</v>
      </c>
      <c r="P48" s="4">
        <v>265817.96000000002</v>
      </c>
      <c r="Q48" s="9">
        <f t="shared" si="4"/>
        <v>1.8311057533340682</v>
      </c>
    </row>
    <row r="49" spans="1:17" x14ac:dyDescent="0.2">
      <c r="A49" s="11" t="s">
        <v>34</v>
      </c>
      <c r="B49" s="4">
        <v>39472029.240000002</v>
      </c>
      <c r="C49" s="4">
        <v>0</v>
      </c>
      <c r="D49" s="4">
        <v>39472029.240000002</v>
      </c>
      <c r="E49" s="9">
        <f t="shared" si="1"/>
        <v>239.2403689942966</v>
      </c>
      <c r="F49" s="4">
        <v>140190.92000000001</v>
      </c>
      <c r="G49" s="4">
        <v>0</v>
      </c>
      <c r="H49" s="4">
        <v>140190.92000000001</v>
      </c>
      <c r="I49" s="9">
        <f t="shared" si="2"/>
        <v>131.14211412535082</v>
      </c>
      <c r="J49" s="4">
        <v>39331838.32</v>
      </c>
      <c r="K49" s="4">
        <v>0</v>
      </c>
      <c r="L49" s="4">
        <v>39331838.32</v>
      </c>
      <c r="M49" s="9">
        <f t="shared" si="3"/>
        <v>2097.4743131399318</v>
      </c>
      <c r="N49" s="4">
        <v>0</v>
      </c>
      <c r="O49" s="4">
        <v>0</v>
      </c>
      <c r="P49" s="4">
        <v>0</v>
      </c>
      <c r="Q49" s="9">
        <f t="shared" si="4"/>
        <v>0</v>
      </c>
    </row>
    <row r="50" spans="1:17" x14ac:dyDescent="0.2">
      <c r="A50" s="11" t="s">
        <v>35</v>
      </c>
      <c r="B50" s="4">
        <v>124468.97</v>
      </c>
      <c r="C50" s="4">
        <v>0</v>
      </c>
      <c r="D50" s="4">
        <v>124468.97</v>
      </c>
      <c r="E50" s="9">
        <f t="shared" si="1"/>
        <v>0.75440768778524625</v>
      </c>
      <c r="F50" s="4">
        <v>0</v>
      </c>
      <c r="G50" s="4">
        <v>0</v>
      </c>
      <c r="H50" s="4">
        <v>0</v>
      </c>
      <c r="I50" s="9">
        <f t="shared" si="2"/>
        <v>0</v>
      </c>
      <c r="J50" s="4">
        <v>13789.97</v>
      </c>
      <c r="K50" s="4">
        <v>0</v>
      </c>
      <c r="L50" s="4">
        <v>13789.97</v>
      </c>
      <c r="M50" s="9">
        <f t="shared" si="3"/>
        <v>0.73538662542662114</v>
      </c>
      <c r="N50" s="4">
        <v>110679</v>
      </c>
      <c r="O50" s="4">
        <v>0</v>
      </c>
      <c r="P50" s="4">
        <v>110679</v>
      </c>
      <c r="Q50" s="9">
        <f t="shared" si="4"/>
        <v>0.7624200925823873</v>
      </c>
    </row>
    <row r="51" spans="1:17" x14ac:dyDescent="0.2">
      <c r="A51" s="11" t="s">
        <v>84</v>
      </c>
      <c r="B51" s="4">
        <v>2150075.67</v>
      </c>
      <c r="C51" s="4">
        <v>0</v>
      </c>
      <c r="D51" s="4">
        <v>2150075.67</v>
      </c>
      <c r="E51" s="9">
        <f t="shared" si="1"/>
        <v>13.031630411724418</v>
      </c>
      <c r="F51" s="4">
        <v>2498.25</v>
      </c>
      <c r="G51" s="4">
        <v>0</v>
      </c>
      <c r="H51" s="4">
        <v>2498.25</v>
      </c>
      <c r="I51" s="9">
        <f t="shared" si="2"/>
        <v>2.3369971936389149</v>
      </c>
      <c r="J51" s="4">
        <v>318737.28000000003</v>
      </c>
      <c r="K51" s="4">
        <v>0</v>
      </c>
      <c r="L51" s="4">
        <v>318737.28000000003</v>
      </c>
      <c r="M51" s="9">
        <f t="shared" si="3"/>
        <v>16.997508532423211</v>
      </c>
      <c r="N51" s="4">
        <v>1828840.14</v>
      </c>
      <c r="O51" s="4">
        <v>0</v>
      </c>
      <c r="P51" s="4">
        <v>1828840.14</v>
      </c>
      <c r="Q51" s="9">
        <f t="shared" si="4"/>
        <v>12.598094208089936</v>
      </c>
    </row>
    <row r="52" spans="1:17" x14ac:dyDescent="0.2">
      <c r="A52" s="11" t="s">
        <v>36</v>
      </c>
      <c r="B52" s="4">
        <v>352867.2</v>
      </c>
      <c r="C52" s="4">
        <v>9140124.7100000009</v>
      </c>
      <c r="D52" s="4">
        <v>9492991.9100000001</v>
      </c>
      <c r="E52" s="9">
        <f t="shared" si="1"/>
        <v>57.537120111037709</v>
      </c>
      <c r="F52" s="4">
        <v>12154.82</v>
      </c>
      <c r="G52" s="4">
        <v>278240.38</v>
      </c>
      <c r="H52" s="4">
        <v>290395.2</v>
      </c>
      <c r="I52" s="9">
        <f t="shared" si="2"/>
        <v>271.6512628624883</v>
      </c>
      <c r="J52" s="4">
        <v>55364.35</v>
      </c>
      <c r="K52" s="4">
        <v>1296116.6399999999</v>
      </c>
      <c r="L52" s="4">
        <v>1351480.99</v>
      </c>
      <c r="M52" s="9">
        <f t="shared" si="3"/>
        <v>72.071298528157001</v>
      </c>
      <c r="N52" s="4">
        <v>285348.03000000003</v>
      </c>
      <c r="O52" s="4">
        <v>7565767.6900000004</v>
      </c>
      <c r="P52" s="4">
        <v>7851115.7199999997</v>
      </c>
      <c r="Q52" s="9">
        <f t="shared" si="4"/>
        <v>54.082964014107787</v>
      </c>
    </row>
    <row r="53" spans="1:17" x14ac:dyDescent="0.2">
      <c r="A53" s="11" t="s">
        <v>37</v>
      </c>
      <c r="B53" s="4">
        <v>946266.71</v>
      </c>
      <c r="C53" s="4">
        <v>4183247.94</v>
      </c>
      <c r="D53" s="4">
        <v>5129514.6500000004</v>
      </c>
      <c r="E53" s="9">
        <f t="shared" si="1"/>
        <v>31.09004024510725</v>
      </c>
      <c r="F53" s="4">
        <v>18157.439999999999</v>
      </c>
      <c r="G53" s="4">
        <v>192502.08</v>
      </c>
      <c r="H53" s="4">
        <v>210659.52</v>
      </c>
      <c r="I53" s="9">
        <f t="shared" si="2"/>
        <v>197.0622263797942</v>
      </c>
      <c r="J53" s="4">
        <v>136989.4</v>
      </c>
      <c r="K53" s="4">
        <v>795832.33</v>
      </c>
      <c r="L53" s="4">
        <v>932821.73</v>
      </c>
      <c r="M53" s="9">
        <f t="shared" si="3"/>
        <v>49.745186113481225</v>
      </c>
      <c r="N53" s="4">
        <v>791119.87</v>
      </c>
      <c r="O53" s="4">
        <v>3194913.53</v>
      </c>
      <c r="P53" s="4">
        <v>3986033.4</v>
      </c>
      <c r="Q53" s="9">
        <f t="shared" si="4"/>
        <v>27.458072026892978</v>
      </c>
    </row>
    <row r="54" spans="1:17" x14ac:dyDescent="0.2">
      <c r="A54" s="11" t="s">
        <v>38</v>
      </c>
      <c r="B54" s="4">
        <v>138918.91</v>
      </c>
      <c r="C54" s="4">
        <v>1523075.02</v>
      </c>
      <c r="D54" s="4">
        <v>1661993.93</v>
      </c>
      <c r="E54" s="9">
        <f t="shared" si="1"/>
        <v>10.073362042317973</v>
      </c>
      <c r="F54" s="4">
        <v>1072.8699999999999</v>
      </c>
      <c r="G54" s="4">
        <v>15957.56</v>
      </c>
      <c r="H54" s="4">
        <v>17030.43</v>
      </c>
      <c r="I54" s="9">
        <f t="shared" si="2"/>
        <v>15.931178671655754</v>
      </c>
      <c r="J54" s="4">
        <v>12661.57</v>
      </c>
      <c r="K54" s="4">
        <v>156341.18</v>
      </c>
      <c r="L54" s="4">
        <v>169002.75</v>
      </c>
      <c r="M54" s="9">
        <f t="shared" si="3"/>
        <v>9.0125186646757687</v>
      </c>
      <c r="N54" s="4">
        <v>125184.47</v>
      </c>
      <c r="O54" s="4">
        <v>1350776.28</v>
      </c>
      <c r="P54" s="4">
        <v>1475960.75</v>
      </c>
      <c r="Q54" s="9">
        <f t="shared" si="4"/>
        <v>10.167259657775819</v>
      </c>
    </row>
    <row r="55" spans="1:17" x14ac:dyDescent="0.2">
      <c r="A55" s="11" t="s">
        <v>39</v>
      </c>
      <c r="B55" s="4">
        <v>2450524.7599999998</v>
      </c>
      <c r="C55" s="4">
        <v>0</v>
      </c>
      <c r="D55" s="4">
        <v>2450524.7599999998</v>
      </c>
      <c r="E55" s="9">
        <f t="shared" si="1"/>
        <v>14.852655389147154</v>
      </c>
      <c r="F55" s="4">
        <v>0</v>
      </c>
      <c r="G55" s="4">
        <v>0</v>
      </c>
      <c r="H55" s="4">
        <v>0</v>
      </c>
      <c r="I55" s="9">
        <f t="shared" si="2"/>
        <v>0</v>
      </c>
      <c r="J55" s="4">
        <v>2426062.67</v>
      </c>
      <c r="K55" s="4">
        <v>0</v>
      </c>
      <c r="L55" s="4">
        <v>2426062.67</v>
      </c>
      <c r="M55" s="9">
        <f t="shared" si="3"/>
        <v>129.3762089377133</v>
      </c>
      <c r="N55" s="4">
        <v>24462.09</v>
      </c>
      <c r="O55" s="4">
        <v>0</v>
      </c>
      <c r="P55" s="4">
        <v>24462.09</v>
      </c>
      <c r="Q55" s="9">
        <f t="shared" si="4"/>
        <v>0.16850883114736029</v>
      </c>
    </row>
    <row r="56" spans="1:17" x14ac:dyDescent="0.2">
      <c r="A56" s="11" t="s">
        <v>40</v>
      </c>
      <c r="B56" s="4">
        <v>5423349.46</v>
      </c>
      <c r="C56" s="4">
        <v>4079266.57</v>
      </c>
      <c r="D56" s="4">
        <v>9502616.0299999993</v>
      </c>
      <c r="E56" s="9">
        <f t="shared" si="1"/>
        <v>57.595451999830289</v>
      </c>
      <c r="F56" s="4">
        <v>4649365.13</v>
      </c>
      <c r="G56" s="4">
        <v>1118941.06</v>
      </c>
      <c r="H56" s="4">
        <v>5768306.1900000004</v>
      </c>
      <c r="I56" s="9">
        <f t="shared" si="2"/>
        <v>5395.9833395696915</v>
      </c>
      <c r="J56" s="4">
        <v>239010.13</v>
      </c>
      <c r="K56" s="4">
        <v>878407.2</v>
      </c>
      <c r="L56" s="4">
        <v>1117417.33</v>
      </c>
      <c r="M56" s="9">
        <f t="shared" si="3"/>
        <v>59.589234748293521</v>
      </c>
      <c r="N56" s="4">
        <v>534974.19999999995</v>
      </c>
      <c r="O56" s="4">
        <v>2081918.31</v>
      </c>
      <c r="P56" s="4">
        <v>2616892.5099999998</v>
      </c>
      <c r="Q56" s="9">
        <f t="shared" si="4"/>
        <v>18.026648503802491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1"/>
        <v>0</v>
      </c>
      <c r="F57" s="4">
        <v>0</v>
      </c>
      <c r="G57" s="4">
        <v>0</v>
      </c>
      <c r="H57" s="4">
        <v>0</v>
      </c>
      <c r="I57" s="9">
        <f t="shared" si="2"/>
        <v>0</v>
      </c>
      <c r="J57" s="4">
        <v>0</v>
      </c>
      <c r="K57" s="4">
        <v>0</v>
      </c>
      <c r="L57" s="4">
        <v>0</v>
      </c>
      <c r="M57" s="9">
        <f t="shared" si="3"/>
        <v>0</v>
      </c>
      <c r="N57" s="4">
        <v>0</v>
      </c>
      <c r="O57" s="4">
        <v>0</v>
      </c>
      <c r="P57" s="4">
        <v>0</v>
      </c>
      <c r="Q57" s="9">
        <f t="shared" si="4"/>
        <v>0</v>
      </c>
    </row>
    <row r="58" spans="1:17" x14ac:dyDescent="0.2">
      <c r="A58" s="11" t="s">
        <v>42</v>
      </c>
      <c r="B58" s="4">
        <v>64868.4</v>
      </c>
      <c r="C58" s="4">
        <v>381474.47</v>
      </c>
      <c r="D58" s="4">
        <v>446342.87</v>
      </c>
      <c r="E58" s="9">
        <f t="shared" si="1"/>
        <v>2.7052886556073434</v>
      </c>
      <c r="F58" s="4">
        <v>196.29</v>
      </c>
      <c r="G58" s="4">
        <v>64646.13</v>
      </c>
      <c r="H58" s="4">
        <v>64842.42</v>
      </c>
      <c r="I58" s="9">
        <f t="shared" si="2"/>
        <v>60.657081384471468</v>
      </c>
      <c r="J58" s="4">
        <v>18567.259999999998</v>
      </c>
      <c r="K58" s="4">
        <v>52302.61</v>
      </c>
      <c r="L58" s="4">
        <v>70869.87</v>
      </c>
      <c r="M58" s="9">
        <f t="shared" si="3"/>
        <v>3.7793232721843002</v>
      </c>
      <c r="N58" s="4">
        <v>46104.85</v>
      </c>
      <c r="O58" s="4">
        <v>264525.73</v>
      </c>
      <c r="P58" s="4">
        <v>310630.58</v>
      </c>
      <c r="Q58" s="9">
        <f t="shared" si="4"/>
        <v>2.1398006447701974</v>
      </c>
    </row>
    <row r="59" spans="1:17" x14ac:dyDescent="0.2">
      <c r="A59" s="11" t="s">
        <v>43</v>
      </c>
      <c r="B59" s="4">
        <v>327037.92</v>
      </c>
      <c r="C59" s="4">
        <v>149612.42000000001</v>
      </c>
      <c r="D59" s="4">
        <v>476650.34</v>
      </c>
      <c r="E59" s="9">
        <f t="shared" si="1"/>
        <v>2.8889825382298215</v>
      </c>
      <c r="F59" s="4">
        <v>28855.22</v>
      </c>
      <c r="G59" s="4">
        <v>4733.29</v>
      </c>
      <c r="H59" s="4">
        <v>33588.51</v>
      </c>
      <c r="I59" s="9">
        <f t="shared" si="2"/>
        <v>31.420495790458375</v>
      </c>
      <c r="J59" s="4">
        <v>139722.47</v>
      </c>
      <c r="K59" s="4">
        <v>26917.4</v>
      </c>
      <c r="L59" s="4">
        <v>166639.87</v>
      </c>
      <c r="M59" s="9">
        <f t="shared" si="3"/>
        <v>8.8865118387372011</v>
      </c>
      <c r="N59" s="4">
        <v>158460.23000000001</v>
      </c>
      <c r="O59" s="4">
        <v>117961.73</v>
      </c>
      <c r="P59" s="4">
        <v>276421.96000000002</v>
      </c>
      <c r="Q59" s="9">
        <f t="shared" si="4"/>
        <v>1.9041521547448474</v>
      </c>
    </row>
    <row r="60" spans="1:17" x14ac:dyDescent="0.2">
      <c r="A60" s="11" t="s">
        <v>44</v>
      </c>
      <c r="B60" s="4">
        <v>4298296.37</v>
      </c>
      <c r="C60" s="4">
        <v>0</v>
      </c>
      <c r="D60" s="4">
        <v>4298296.37</v>
      </c>
      <c r="E60" s="9">
        <f t="shared" si="1"/>
        <v>26.052017831491796</v>
      </c>
      <c r="F60" s="4">
        <v>69993.95</v>
      </c>
      <c r="G60" s="4">
        <v>0</v>
      </c>
      <c r="H60" s="4">
        <v>69993.95</v>
      </c>
      <c r="I60" s="9">
        <f t="shared" si="2"/>
        <v>65.476099158091671</v>
      </c>
      <c r="J60" s="4">
        <v>3017381.33</v>
      </c>
      <c r="K60" s="4">
        <v>0</v>
      </c>
      <c r="L60" s="4">
        <v>3017381.33</v>
      </c>
      <c r="M60" s="9">
        <f t="shared" si="3"/>
        <v>160.9098405503413</v>
      </c>
      <c r="N60" s="4">
        <v>1210921.0900000001</v>
      </c>
      <c r="O60" s="4">
        <v>0</v>
      </c>
      <c r="P60" s="4">
        <v>1210921.0900000001</v>
      </c>
      <c r="Q60" s="9">
        <f t="shared" si="4"/>
        <v>8.3415152788493341</v>
      </c>
    </row>
    <row r="61" spans="1:17" x14ac:dyDescent="0.2">
      <c r="A61" s="11" t="s">
        <v>45</v>
      </c>
      <c r="B61" s="4">
        <v>139198.57999999999</v>
      </c>
      <c r="C61" s="4">
        <v>1020184.18</v>
      </c>
      <c r="D61" s="4">
        <v>1159382.76</v>
      </c>
      <c r="E61" s="9">
        <f t="shared" si="1"/>
        <v>7.027030650528217</v>
      </c>
      <c r="F61" s="4">
        <v>834.27</v>
      </c>
      <c r="G61" s="4">
        <v>9045.1</v>
      </c>
      <c r="H61" s="4">
        <v>9879.3700000000008</v>
      </c>
      <c r="I61" s="9">
        <f t="shared" si="2"/>
        <v>9.241693171188027</v>
      </c>
      <c r="J61" s="4">
        <v>14576.36</v>
      </c>
      <c r="K61" s="4">
        <v>101945.83</v>
      </c>
      <c r="L61" s="4">
        <v>116522.19</v>
      </c>
      <c r="M61" s="9">
        <f t="shared" si="3"/>
        <v>6.2138539889078501</v>
      </c>
      <c r="N61" s="4">
        <v>123787.95</v>
      </c>
      <c r="O61" s="4">
        <v>909193.25</v>
      </c>
      <c r="P61" s="4">
        <v>1032981.2</v>
      </c>
      <c r="Q61" s="9">
        <f t="shared" si="4"/>
        <v>7.1157638046952494</v>
      </c>
    </row>
    <row r="62" spans="1:17" x14ac:dyDescent="0.2">
      <c r="A62" s="11" t="s">
        <v>46</v>
      </c>
      <c r="B62" s="4">
        <v>138030.17000000001</v>
      </c>
      <c r="C62" s="4">
        <v>61208.24</v>
      </c>
      <c r="D62" s="4">
        <v>199238.41</v>
      </c>
      <c r="E62" s="9">
        <f t="shared" si="1"/>
        <v>1.207586020886241</v>
      </c>
      <c r="F62" s="4">
        <v>1622.19</v>
      </c>
      <c r="G62" s="4">
        <v>226.6</v>
      </c>
      <c r="H62" s="4">
        <v>1848.79</v>
      </c>
      <c r="I62" s="9">
        <f t="shared" si="2"/>
        <v>1.7294574368568756</v>
      </c>
      <c r="J62" s="4">
        <v>21339.46</v>
      </c>
      <c r="K62" s="4">
        <v>4749.09</v>
      </c>
      <c r="L62" s="4">
        <v>26088.55</v>
      </c>
      <c r="M62" s="9">
        <f t="shared" si="3"/>
        <v>1.3912409343003413</v>
      </c>
      <c r="N62" s="4">
        <v>115068.52</v>
      </c>
      <c r="O62" s="4">
        <v>56232.55</v>
      </c>
      <c r="P62" s="4">
        <v>171301.07</v>
      </c>
      <c r="Q62" s="9">
        <f t="shared" si="4"/>
        <v>1.1800194946544693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25014</v>
      </c>
      <c r="C64" s="4">
        <v>0</v>
      </c>
      <c r="D64" s="4">
        <v>25014</v>
      </c>
      <c r="E64" s="9">
        <f t="shared" si="1"/>
        <v>0.15161010734048935</v>
      </c>
      <c r="F64" s="4">
        <v>0</v>
      </c>
      <c r="G64" s="4">
        <v>0</v>
      </c>
      <c r="H64" s="4">
        <v>0</v>
      </c>
      <c r="I64" s="9">
        <f t="shared" si="2"/>
        <v>0</v>
      </c>
      <c r="J64" s="4">
        <v>23015</v>
      </c>
      <c r="K64" s="4">
        <v>0</v>
      </c>
      <c r="L64" s="4">
        <v>23015</v>
      </c>
      <c r="M64" s="9">
        <f t="shared" si="3"/>
        <v>1.2273357508532423</v>
      </c>
      <c r="N64" s="4">
        <v>1999</v>
      </c>
      <c r="O64" s="4">
        <v>0</v>
      </c>
      <c r="P64" s="4">
        <v>1999</v>
      </c>
      <c r="Q64" s="9">
        <f t="shared" si="4"/>
        <v>1.3770252397222528E-2</v>
      </c>
    </row>
    <row r="65" spans="1:17" x14ac:dyDescent="0.2">
      <c r="A65" s="11" t="s">
        <v>48</v>
      </c>
      <c r="B65" s="4">
        <v>28048948.16</v>
      </c>
      <c r="C65" s="4">
        <v>0</v>
      </c>
      <c r="D65" s="4">
        <v>28048948.16</v>
      </c>
      <c r="E65" s="9">
        <f t="shared" si="1"/>
        <v>170.00495887604629</v>
      </c>
      <c r="F65" s="4">
        <v>54167.26</v>
      </c>
      <c r="G65" s="4">
        <v>0</v>
      </c>
      <c r="H65" s="4">
        <v>54167.26</v>
      </c>
      <c r="I65" s="9">
        <f t="shared" si="2"/>
        <v>50.670963517305893</v>
      </c>
      <c r="J65" s="4">
        <v>3609506.19</v>
      </c>
      <c r="K65" s="4">
        <v>0</v>
      </c>
      <c r="L65" s="4">
        <v>3609506.19</v>
      </c>
      <c r="M65" s="9">
        <f t="shared" si="3"/>
        <v>192.48646491040955</v>
      </c>
      <c r="N65" s="4">
        <v>24385274.710000001</v>
      </c>
      <c r="O65" s="4">
        <v>0</v>
      </c>
      <c r="P65" s="4">
        <v>24385274.710000001</v>
      </c>
      <c r="Q65" s="9">
        <f t="shared" si="4"/>
        <v>167.9796836079577</v>
      </c>
    </row>
    <row r="66" spans="1:17" x14ac:dyDescent="0.2">
      <c r="A66" s="11" t="s">
        <v>49</v>
      </c>
      <c r="B66" s="4">
        <v>20176813.550000001</v>
      </c>
      <c r="C66" s="4">
        <v>0</v>
      </c>
      <c r="D66" s="4">
        <v>20176813.550000001</v>
      </c>
      <c r="E66" s="9">
        <f t="shared" si="1"/>
        <v>122.2918712762669</v>
      </c>
      <c r="F66" s="4">
        <v>56153.2</v>
      </c>
      <c r="G66" s="4">
        <v>0</v>
      </c>
      <c r="H66" s="4">
        <v>56153.2</v>
      </c>
      <c r="I66" s="9">
        <f t="shared" si="2"/>
        <v>52.528718428437791</v>
      </c>
      <c r="J66" s="4">
        <v>3727049.74</v>
      </c>
      <c r="K66" s="4">
        <v>0</v>
      </c>
      <c r="L66" s="4">
        <v>3727049.74</v>
      </c>
      <c r="M66" s="9">
        <f t="shared" si="3"/>
        <v>198.7547856228669</v>
      </c>
      <c r="N66" s="4">
        <v>16393610.609999999</v>
      </c>
      <c r="O66" s="4">
        <v>0</v>
      </c>
      <c r="P66" s="4">
        <v>16393610.609999999</v>
      </c>
      <c r="Q66" s="9">
        <f t="shared" si="4"/>
        <v>112.9285421718285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1"/>
        <v>0</v>
      </c>
      <c r="F67" s="4">
        <v>0</v>
      </c>
      <c r="G67" s="4">
        <v>0</v>
      </c>
      <c r="H67" s="4">
        <v>0</v>
      </c>
      <c r="I67" s="9">
        <f t="shared" si="2"/>
        <v>0</v>
      </c>
      <c r="J67" s="4">
        <v>0</v>
      </c>
      <c r="K67" s="4">
        <v>0</v>
      </c>
      <c r="L67" s="4">
        <v>0</v>
      </c>
      <c r="M67" s="9">
        <f t="shared" si="3"/>
        <v>0</v>
      </c>
      <c r="N67" s="4">
        <v>0</v>
      </c>
      <c r="O67" s="4">
        <v>0</v>
      </c>
      <c r="P67" s="4">
        <v>0</v>
      </c>
      <c r="Q67" s="9">
        <f t="shared" si="4"/>
        <v>0</v>
      </c>
    </row>
    <row r="68" spans="1:17" x14ac:dyDescent="0.2">
      <c r="A68" s="11" t="s">
        <v>51</v>
      </c>
      <c r="B68" s="4">
        <v>253238738.62</v>
      </c>
      <c r="C68" s="4">
        <v>0</v>
      </c>
      <c r="D68" s="4">
        <v>253238738.62</v>
      </c>
      <c r="E68" s="9">
        <f t="shared" si="1"/>
        <v>1534.8825595645772</v>
      </c>
      <c r="F68" s="4">
        <v>1400009.24</v>
      </c>
      <c r="G68" s="4">
        <v>0</v>
      </c>
      <c r="H68" s="4">
        <v>1400009.24</v>
      </c>
      <c r="I68" s="9">
        <f t="shared" si="2"/>
        <v>1309.6438166510757</v>
      </c>
      <c r="J68" s="4">
        <v>6320172.8499999996</v>
      </c>
      <c r="K68" s="4">
        <v>0</v>
      </c>
      <c r="L68" s="4">
        <v>6320172.8499999996</v>
      </c>
      <c r="M68" s="9">
        <f t="shared" si="3"/>
        <v>337.03993440699657</v>
      </c>
      <c r="N68" s="4">
        <v>245518556.53</v>
      </c>
      <c r="O68" s="4">
        <v>0</v>
      </c>
      <c r="P68" s="4">
        <v>245518556.53</v>
      </c>
      <c r="Q68" s="9">
        <f t="shared" si="4"/>
        <v>1691.2718817507991</v>
      </c>
    </row>
    <row r="69" spans="1:17" x14ac:dyDescent="0.2">
      <c r="A69" s="11" t="s">
        <v>52</v>
      </c>
      <c r="B69" s="4">
        <v>1609530.64</v>
      </c>
      <c r="C69" s="4">
        <v>0</v>
      </c>
      <c r="D69" s="4">
        <v>1609530.64</v>
      </c>
      <c r="E69" s="9">
        <f t="shared" si="1"/>
        <v>9.7553815102825023</v>
      </c>
      <c r="F69" s="4">
        <v>0</v>
      </c>
      <c r="G69" s="4">
        <v>0</v>
      </c>
      <c r="H69" s="4">
        <v>0</v>
      </c>
      <c r="I69" s="9">
        <f t="shared" si="2"/>
        <v>0</v>
      </c>
      <c r="J69" s="4">
        <v>164200.21</v>
      </c>
      <c r="K69" s="4">
        <v>0</v>
      </c>
      <c r="L69" s="4">
        <v>164200.21</v>
      </c>
      <c r="M69" s="9">
        <f t="shared" si="3"/>
        <v>8.7564105162116039</v>
      </c>
      <c r="N69" s="4">
        <v>1445330.43</v>
      </c>
      <c r="O69" s="4">
        <v>0</v>
      </c>
      <c r="P69" s="4">
        <v>1445330.43</v>
      </c>
      <c r="Q69" s="9">
        <f t="shared" si="4"/>
        <v>9.9562605395128401</v>
      </c>
    </row>
    <row r="70" spans="1:17" x14ac:dyDescent="0.2">
      <c r="A70" s="11" t="s">
        <v>53</v>
      </c>
      <c r="B70" s="4">
        <v>196778580.06</v>
      </c>
      <c r="C70" s="4">
        <v>0</v>
      </c>
      <c r="D70" s="4">
        <v>196778580.06</v>
      </c>
      <c r="E70" s="9">
        <f t="shared" si="1"/>
        <v>1192.6769667068713</v>
      </c>
      <c r="F70" s="4">
        <v>316790.57</v>
      </c>
      <c r="G70" s="4">
        <v>0</v>
      </c>
      <c r="H70" s="4">
        <v>316790.57</v>
      </c>
      <c r="I70" s="9">
        <f t="shared" si="2"/>
        <v>296.34290926099158</v>
      </c>
      <c r="J70" s="4">
        <v>22934598.07</v>
      </c>
      <c r="K70" s="4">
        <v>0</v>
      </c>
      <c r="L70" s="4">
        <v>22934598.07</v>
      </c>
      <c r="M70" s="9">
        <f t="shared" si="3"/>
        <v>1223.0481052687715</v>
      </c>
      <c r="N70" s="4">
        <v>173527191.41999999</v>
      </c>
      <c r="O70" s="4">
        <v>0</v>
      </c>
      <c r="P70" s="4">
        <v>173527191.41999999</v>
      </c>
      <c r="Q70" s="9">
        <f t="shared" si="4"/>
        <v>1195.3542889617545</v>
      </c>
    </row>
    <row r="71" spans="1:17" x14ac:dyDescent="0.2">
      <c r="A71" s="11" t="s">
        <v>54</v>
      </c>
      <c r="B71" s="4">
        <v>7717703.8700000001</v>
      </c>
      <c r="C71" s="4">
        <v>0</v>
      </c>
      <c r="D71" s="4">
        <v>7717703.8700000001</v>
      </c>
      <c r="E71" s="9">
        <f t="shared" si="1"/>
        <v>46.77708132057289</v>
      </c>
      <c r="F71" s="4">
        <v>248987</v>
      </c>
      <c r="G71" s="4">
        <v>0</v>
      </c>
      <c r="H71" s="4">
        <v>248987</v>
      </c>
      <c r="I71" s="9">
        <f t="shared" si="2"/>
        <v>232.91580916744621</v>
      </c>
      <c r="J71" s="4">
        <v>576811.34</v>
      </c>
      <c r="K71" s="4">
        <v>0</v>
      </c>
      <c r="L71" s="4">
        <v>576811.34</v>
      </c>
      <c r="M71" s="9">
        <f t="shared" si="3"/>
        <v>30.759990401023888</v>
      </c>
      <c r="N71" s="4">
        <v>6891905.5300000003</v>
      </c>
      <c r="O71" s="4">
        <v>0</v>
      </c>
      <c r="P71" s="4">
        <v>6891905.5300000003</v>
      </c>
      <c r="Q71" s="9">
        <f t="shared" si="4"/>
        <v>47.475377011462584</v>
      </c>
    </row>
    <row r="72" spans="1:17" x14ac:dyDescent="0.2">
      <c r="A72" s="11" t="s">
        <v>55</v>
      </c>
      <c r="B72" s="4">
        <v>261169</v>
      </c>
      <c r="C72" s="4">
        <v>0</v>
      </c>
      <c r="D72" s="4">
        <v>261169</v>
      </c>
      <c r="E72" s="9">
        <f t="shared" si="1"/>
        <v>1.5829479541060314</v>
      </c>
      <c r="F72" s="4">
        <v>0</v>
      </c>
      <c r="G72" s="4">
        <v>0</v>
      </c>
      <c r="H72" s="4">
        <v>0</v>
      </c>
      <c r="I72" s="9">
        <f t="shared" si="2"/>
        <v>0</v>
      </c>
      <c r="J72" s="4">
        <v>83408</v>
      </c>
      <c r="K72" s="4">
        <v>0</v>
      </c>
      <c r="L72" s="4">
        <v>83408</v>
      </c>
      <c r="M72" s="9">
        <f t="shared" si="3"/>
        <v>4.447952218430034</v>
      </c>
      <c r="N72" s="4">
        <v>177761</v>
      </c>
      <c r="O72" s="4">
        <v>0</v>
      </c>
      <c r="P72" s="4">
        <v>177761</v>
      </c>
      <c r="Q72" s="9">
        <f t="shared" si="4"/>
        <v>1.2245191777802271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1"/>
        <v>0</v>
      </c>
      <c r="F73" s="4">
        <v>0</v>
      </c>
      <c r="G73" s="4">
        <v>0</v>
      </c>
      <c r="H73" s="4">
        <v>0</v>
      </c>
      <c r="I73" s="9">
        <f t="shared" si="2"/>
        <v>0</v>
      </c>
      <c r="J73" s="4">
        <v>0</v>
      </c>
      <c r="K73" s="4">
        <v>0</v>
      </c>
      <c r="L73" s="4">
        <v>0</v>
      </c>
      <c r="M73" s="9">
        <f t="shared" si="3"/>
        <v>0</v>
      </c>
      <c r="N73" s="4">
        <v>0</v>
      </c>
      <c r="O73" s="4">
        <v>0</v>
      </c>
      <c r="P73" s="4">
        <v>0</v>
      </c>
      <c r="Q73" s="9">
        <f t="shared" si="4"/>
        <v>0</v>
      </c>
    </row>
    <row r="74" spans="1:17" x14ac:dyDescent="0.2">
      <c r="A74" s="11" t="s">
        <v>57</v>
      </c>
      <c r="B74" s="4">
        <v>30778087.239999998</v>
      </c>
      <c r="C74" s="4">
        <v>0</v>
      </c>
      <c r="D74" s="4">
        <v>30778087.239999998</v>
      </c>
      <c r="E74" s="9">
        <f t="shared" si="1"/>
        <v>186.54629848050476</v>
      </c>
      <c r="F74" s="4">
        <v>79318.83</v>
      </c>
      <c r="G74" s="4">
        <v>0</v>
      </c>
      <c r="H74" s="4">
        <v>79318.83</v>
      </c>
      <c r="I74" s="9">
        <f t="shared" si="2"/>
        <v>74.199092609915809</v>
      </c>
      <c r="J74" s="4">
        <v>4242449.8600000003</v>
      </c>
      <c r="K74" s="4">
        <v>0</v>
      </c>
      <c r="L74" s="4">
        <v>4242449.8600000003</v>
      </c>
      <c r="M74" s="9">
        <f t="shared" si="3"/>
        <v>226.23986028156997</v>
      </c>
      <c r="N74" s="4">
        <v>26456318.550000001</v>
      </c>
      <c r="O74" s="4">
        <v>0</v>
      </c>
      <c r="P74" s="4">
        <v>26456318.550000001</v>
      </c>
      <c r="Q74" s="9">
        <f t="shared" si="4"/>
        <v>182.24621507494766</v>
      </c>
    </row>
    <row r="75" spans="1:17" x14ac:dyDescent="0.2">
      <c r="A75" s="11" t="s">
        <v>58</v>
      </c>
      <c r="B75" s="4">
        <v>70048.45</v>
      </c>
      <c r="C75" s="4">
        <v>0</v>
      </c>
      <c r="D75" s="4">
        <v>70048.45</v>
      </c>
      <c r="E75" s="9">
        <f t="shared" si="1"/>
        <v>0.42456436489705374</v>
      </c>
      <c r="F75" s="4">
        <v>0</v>
      </c>
      <c r="G75" s="4">
        <v>0</v>
      </c>
      <c r="H75" s="4">
        <v>0</v>
      </c>
      <c r="I75" s="9">
        <f t="shared" si="2"/>
        <v>0</v>
      </c>
      <c r="J75" s="4">
        <v>7343.89</v>
      </c>
      <c r="K75" s="4">
        <v>0</v>
      </c>
      <c r="L75" s="4">
        <v>7343.89</v>
      </c>
      <c r="M75" s="9">
        <f t="shared" si="3"/>
        <v>0.3916323592150171</v>
      </c>
      <c r="N75" s="4">
        <v>62704.56</v>
      </c>
      <c r="O75" s="4">
        <v>0</v>
      </c>
      <c r="P75" s="4">
        <v>62704.56</v>
      </c>
      <c r="Q75" s="9">
        <f t="shared" si="4"/>
        <v>0.43194478121900143</v>
      </c>
    </row>
    <row r="76" spans="1:17" x14ac:dyDescent="0.2">
      <c r="A76" s="11" t="s">
        <v>59</v>
      </c>
      <c r="B76" s="4">
        <v>31158617.91</v>
      </c>
      <c r="C76" s="4">
        <v>0</v>
      </c>
      <c r="D76" s="4">
        <v>31158617.91</v>
      </c>
      <c r="E76" s="9">
        <f t="shared" si="1"/>
        <v>188.85269872536958</v>
      </c>
      <c r="F76" s="4">
        <v>19390.21</v>
      </c>
      <c r="G76" s="4">
        <v>0</v>
      </c>
      <c r="H76" s="4">
        <v>19390.21</v>
      </c>
      <c r="I76" s="9">
        <f t="shared" si="2"/>
        <v>18.138643592142188</v>
      </c>
      <c r="J76" s="4">
        <v>1458637.53</v>
      </c>
      <c r="K76" s="4">
        <v>0</v>
      </c>
      <c r="L76" s="4">
        <v>1458637.53</v>
      </c>
      <c r="M76" s="9">
        <f t="shared" si="3"/>
        <v>77.785704458191134</v>
      </c>
      <c r="N76" s="4">
        <v>29680590.170000002</v>
      </c>
      <c r="O76" s="4">
        <v>0</v>
      </c>
      <c r="P76" s="4">
        <v>29680590.170000002</v>
      </c>
      <c r="Q76" s="9">
        <f t="shared" si="4"/>
        <v>204.45683738840518</v>
      </c>
    </row>
    <row r="77" spans="1:17" x14ac:dyDescent="0.2">
      <c r="A77" s="11" t="s">
        <v>60</v>
      </c>
      <c r="B77" s="4">
        <v>241662.27</v>
      </c>
      <c r="C77" s="4">
        <v>0</v>
      </c>
      <c r="D77" s="4">
        <v>241662.27</v>
      </c>
      <c r="E77" s="9">
        <f t="shared" si="1"/>
        <v>1.4647174660128857</v>
      </c>
      <c r="F77" s="4">
        <v>0</v>
      </c>
      <c r="G77" s="4">
        <v>0</v>
      </c>
      <c r="H77" s="4">
        <v>0</v>
      </c>
      <c r="I77" s="9">
        <f t="shared" si="2"/>
        <v>0</v>
      </c>
      <c r="J77" s="4">
        <v>26540.46</v>
      </c>
      <c r="K77" s="4">
        <v>0</v>
      </c>
      <c r="L77" s="4">
        <v>26540.46</v>
      </c>
      <c r="M77" s="9">
        <f t="shared" si="3"/>
        <v>1.4153402303754266</v>
      </c>
      <c r="N77" s="4">
        <v>215121.81</v>
      </c>
      <c r="O77" s="4">
        <v>0</v>
      </c>
      <c r="P77" s="4">
        <v>215121.81</v>
      </c>
      <c r="Q77" s="9">
        <f t="shared" si="4"/>
        <v>1.4818817507990742</v>
      </c>
    </row>
    <row r="78" spans="1:17" x14ac:dyDescent="0.2">
      <c r="A78" s="11" t="s">
        <v>61</v>
      </c>
      <c r="B78" s="4">
        <v>470282136.52999997</v>
      </c>
      <c r="C78" s="4">
        <v>0</v>
      </c>
      <c r="D78" s="4">
        <v>470282136.52999997</v>
      </c>
      <c r="E78" s="9">
        <f t="shared" si="1"/>
        <v>2850.3847925013183</v>
      </c>
      <c r="F78" s="4">
        <v>1508184.49</v>
      </c>
      <c r="G78" s="4">
        <v>0</v>
      </c>
      <c r="H78" s="4">
        <v>1508184.49</v>
      </c>
      <c r="I78" s="9">
        <f t="shared" si="2"/>
        <v>1410.8367539756782</v>
      </c>
      <c r="J78" s="4">
        <v>23516444.890000001</v>
      </c>
      <c r="K78" s="4">
        <v>0</v>
      </c>
      <c r="L78" s="4">
        <v>23516444.890000001</v>
      </c>
      <c r="M78" s="9">
        <f t="shared" si="3"/>
        <v>1254.0766259598977</v>
      </c>
      <c r="N78" s="4">
        <v>445257507.14999998</v>
      </c>
      <c r="O78" s="4">
        <v>0</v>
      </c>
      <c r="P78" s="4">
        <v>445257507.14999998</v>
      </c>
      <c r="Q78" s="9">
        <f t="shared" si="4"/>
        <v>3067.187721467541</v>
      </c>
    </row>
    <row r="79" spans="1:17" x14ac:dyDescent="0.2">
      <c r="A79" s="11" t="s">
        <v>62</v>
      </c>
      <c r="B79" s="4">
        <v>42090398.659999996</v>
      </c>
      <c r="C79" s="4">
        <v>0</v>
      </c>
      <c r="D79" s="4">
        <v>42090398.659999996</v>
      </c>
      <c r="E79" s="9">
        <f t="shared" ref="E79:E83" si="5">D79/$C$5</f>
        <v>255.1103325676257</v>
      </c>
      <c r="F79" s="4">
        <v>98648.76</v>
      </c>
      <c r="G79" s="4">
        <v>0</v>
      </c>
      <c r="H79" s="4">
        <v>98648.76</v>
      </c>
      <c r="I79" s="9">
        <f t="shared" ref="I79:I83" si="6">H79/$C$6</f>
        <v>92.281347053320857</v>
      </c>
      <c r="J79" s="4">
        <v>2079280.81</v>
      </c>
      <c r="K79" s="4">
        <v>0</v>
      </c>
      <c r="L79" s="4">
        <v>2079280.81</v>
      </c>
      <c r="M79" s="9">
        <f t="shared" ref="M79:M83" si="7">L79/$C$7</f>
        <v>110.88314899744027</v>
      </c>
      <c r="N79" s="4">
        <v>39912469.090000004</v>
      </c>
      <c r="O79" s="4">
        <v>0</v>
      </c>
      <c r="P79" s="4">
        <v>39912469.090000004</v>
      </c>
      <c r="Q79" s="9">
        <f t="shared" ref="Q79:Q83" si="8">P79/$C$8</f>
        <v>274.93985651107687</v>
      </c>
    </row>
    <row r="80" spans="1:17" x14ac:dyDescent="0.2">
      <c r="A80" s="11" t="s">
        <v>63</v>
      </c>
      <c r="B80" s="4">
        <v>56270.06</v>
      </c>
      <c r="C80" s="4">
        <v>0</v>
      </c>
      <c r="D80" s="4">
        <v>56270.06</v>
      </c>
      <c r="E80" s="9">
        <f t="shared" si="5"/>
        <v>0.34105340356023733</v>
      </c>
      <c r="F80" s="4">
        <v>5696.04</v>
      </c>
      <c r="G80" s="4">
        <v>0</v>
      </c>
      <c r="H80" s="4">
        <v>5696.04</v>
      </c>
      <c r="I80" s="9">
        <f t="shared" si="6"/>
        <v>5.3283816651075773</v>
      </c>
      <c r="J80" s="4">
        <v>10942.29</v>
      </c>
      <c r="K80" s="4">
        <v>0</v>
      </c>
      <c r="L80" s="4">
        <v>10942.29</v>
      </c>
      <c r="M80" s="9">
        <f t="shared" si="7"/>
        <v>0.58352655716723556</v>
      </c>
      <c r="N80" s="4">
        <v>39631.730000000003</v>
      </c>
      <c r="O80" s="4">
        <v>0</v>
      </c>
      <c r="P80" s="4">
        <v>39631.730000000003</v>
      </c>
      <c r="Q80" s="9">
        <f t="shared" si="8"/>
        <v>0.27300596550203904</v>
      </c>
    </row>
    <row r="81" spans="1:17" x14ac:dyDescent="0.2">
      <c r="A81" s="11" t="s">
        <v>64</v>
      </c>
      <c r="B81" s="4">
        <v>6578194.7800000003</v>
      </c>
      <c r="C81" s="4">
        <v>0</v>
      </c>
      <c r="D81" s="4">
        <v>6578194.7800000003</v>
      </c>
      <c r="E81" s="9">
        <f t="shared" si="5"/>
        <v>39.870505185194169</v>
      </c>
      <c r="F81" s="4">
        <v>0</v>
      </c>
      <c r="G81" s="4">
        <v>0</v>
      </c>
      <c r="H81" s="4">
        <v>0</v>
      </c>
      <c r="I81" s="9">
        <f t="shared" si="6"/>
        <v>0</v>
      </c>
      <c r="J81" s="4">
        <v>1341855.06</v>
      </c>
      <c r="K81" s="4">
        <v>0</v>
      </c>
      <c r="L81" s="4">
        <v>1341855.06</v>
      </c>
      <c r="M81" s="9">
        <f t="shared" si="7"/>
        <v>71.557970349829361</v>
      </c>
      <c r="N81" s="4">
        <v>5236339.72</v>
      </c>
      <c r="O81" s="4">
        <v>0</v>
      </c>
      <c r="P81" s="4">
        <v>5236339.72</v>
      </c>
      <c r="Q81" s="9">
        <f t="shared" si="8"/>
        <v>36.070895238620082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5"/>
        <v>0</v>
      </c>
      <c r="F82" s="4">
        <v>0</v>
      </c>
      <c r="G82" s="4">
        <v>0</v>
      </c>
      <c r="H82" s="4">
        <v>0</v>
      </c>
      <c r="I82" s="9">
        <f t="shared" si="6"/>
        <v>0</v>
      </c>
      <c r="J82" s="4">
        <v>0</v>
      </c>
      <c r="K82" s="4">
        <v>0</v>
      </c>
      <c r="L82" s="4">
        <v>0</v>
      </c>
      <c r="M82" s="9">
        <f t="shared" si="7"/>
        <v>0</v>
      </c>
      <c r="N82" s="4">
        <v>0</v>
      </c>
      <c r="O82" s="4">
        <v>0</v>
      </c>
      <c r="P82" s="4">
        <v>0</v>
      </c>
      <c r="Q82" s="9">
        <f t="shared" si="8"/>
        <v>0</v>
      </c>
    </row>
    <row r="83" spans="1:17" x14ac:dyDescent="0.2">
      <c r="A83" s="11" t="s">
        <v>66</v>
      </c>
      <c r="B83" s="4">
        <v>10102229.35</v>
      </c>
      <c r="C83" s="4">
        <v>0</v>
      </c>
      <c r="D83" s="4">
        <v>10102229.35</v>
      </c>
      <c r="E83" s="9">
        <f t="shared" si="5"/>
        <v>61.22971440520277</v>
      </c>
      <c r="F83" s="4">
        <v>7269</v>
      </c>
      <c r="G83" s="4">
        <v>0</v>
      </c>
      <c r="H83" s="4">
        <v>7269</v>
      </c>
      <c r="I83" s="9">
        <f t="shared" si="6"/>
        <v>6.799812909260992</v>
      </c>
      <c r="J83" s="4">
        <v>189042</v>
      </c>
      <c r="K83" s="4">
        <v>0</v>
      </c>
      <c r="L83" s="4">
        <v>189042</v>
      </c>
      <c r="M83" s="9">
        <f t="shared" si="7"/>
        <v>10.081164675767917</v>
      </c>
      <c r="N83" s="4">
        <v>9905918.3499999996</v>
      </c>
      <c r="O83" s="4">
        <v>0</v>
      </c>
      <c r="P83" s="4">
        <v>9905918.3499999996</v>
      </c>
      <c r="Q83" s="9">
        <f t="shared" si="8"/>
        <v>68.237616761269692</v>
      </c>
    </row>
    <row r="85" spans="1:17" x14ac:dyDescent="0.2">
      <c r="A85" s="24" t="s">
        <v>94</v>
      </c>
    </row>
    <row r="86" spans="1:17" x14ac:dyDescent="0.2">
      <c r="A86" s="1" t="s">
        <v>95</v>
      </c>
    </row>
    <row r="87" spans="1:17" x14ac:dyDescent="0.2">
      <c r="A87" s="1" t="s">
        <v>96</v>
      </c>
    </row>
    <row r="88" spans="1:17" x14ac:dyDescent="0.2">
      <c r="A88" s="1" t="s">
        <v>97</v>
      </c>
    </row>
    <row r="89" spans="1:17" x14ac:dyDescent="0.2">
      <c r="A89" s="24" t="s">
        <v>108</v>
      </c>
    </row>
    <row r="90" spans="1:17" x14ac:dyDescent="0.2">
      <c r="A90" s="24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4575</v>
      </c>
      <c r="C5" s="15">
        <f>SUM(C6:C8)</f>
        <v>53216</v>
      </c>
      <c r="D5" s="16">
        <f>C5/B5</f>
        <v>11.63191256830601</v>
      </c>
      <c r="E5" s="17">
        <f>E12*12</f>
        <v>82026.567826217681</v>
      </c>
    </row>
    <row r="6" spans="1:17" x14ac:dyDescent="0.2">
      <c r="A6" s="3" t="s">
        <v>75</v>
      </c>
      <c r="B6" s="4">
        <v>33</v>
      </c>
      <c r="C6" s="4">
        <v>390</v>
      </c>
      <c r="D6" s="14">
        <f t="shared" ref="D6:D8" si="0">C6/B6</f>
        <v>11.818181818181818</v>
      </c>
      <c r="E6" s="8">
        <f>I12*12</f>
        <v>113776.43599999999</v>
      </c>
    </row>
    <row r="7" spans="1:17" x14ac:dyDescent="0.2">
      <c r="A7" s="3" t="s">
        <v>76</v>
      </c>
      <c r="B7" s="4">
        <v>378</v>
      </c>
      <c r="C7" s="4">
        <v>4385</v>
      </c>
      <c r="D7" s="14">
        <f t="shared" si="0"/>
        <v>11.600529100529101</v>
      </c>
      <c r="E7" s="8">
        <f>M12*12</f>
        <v>76340.958431014791</v>
      </c>
    </row>
    <row r="8" spans="1:17" x14ac:dyDescent="0.2">
      <c r="A8" s="3" t="s">
        <v>85</v>
      </c>
      <c r="B8" s="4">
        <v>4164</v>
      </c>
      <c r="C8" s="4">
        <v>48441</v>
      </c>
      <c r="D8" s="14">
        <f t="shared" si="0"/>
        <v>11.633285302593659</v>
      </c>
      <c r="E8" s="8">
        <f>Q12*12</f>
        <v>82285.624175388628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337894027.18000001</v>
      </c>
      <c r="C12" s="6">
        <f>SUM(C14:C83)</f>
        <v>25866458.940000001</v>
      </c>
      <c r="D12" s="6">
        <f>SUM(D14:D24)+SUM(D31:D83)</f>
        <v>363760486.12</v>
      </c>
      <c r="E12" s="13">
        <f>D12/$C$5</f>
        <v>6835.5473188514734</v>
      </c>
      <c r="F12" s="6">
        <f>SUM(F14:F24)+SUM(F31:F83)</f>
        <v>2553477.6300000004</v>
      </c>
      <c r="G12" s="6">
        <f>SUM(G14:G83)</f>
        <v>1144256.54</v>
      </c>
      <c r="H12" s="6">
        <f>SUM(H14:H24)+SUM(H31:H83)</f>
        <v>3697734.17</v>
      </c>
      <c r="I12" s="13">
        <f>H12/$C$6</f>
        <v>9481.3696666666656</v>
      </c>
      <c r="J12" s="6">
        <f>SUM(J14:J24)+SUM(J31:J83)</f>
        <v>23187990.23</v>
      </c>
      <c r="K12" s="6">
        <f>SUM(K14:K83)</f>
        <v>4708268.330000001</v>
      </c>
      <c r="L12" s="6">
        <f>SUM(L14:L24)+SUM(L31:L83)</f>
        <v>27896258.559999991</v>
      </c>
      <c r="M12" s="13">
        <f>L12/$C$7</f>
        <v>6361.7465359178996</v>
      </c>
      <c r="N12" s="6">
        <f>SUM(N14:N24)+SUM(N31:N83)</f>
        <v>312152559.31999999</v>
      </c>
      <c r="O12" s="6">
        <f>SUM(O14:O83)</f>
        <v>20013934.069999997</v>
      </c>
      <c r="P12" s="6">
        <f>SUM(P14:P24)+SUM(P31:P83)</f>
        <v>332166493.39000005</v>
      </c>
      <c r="Q12" s="13">
        <f>P12/$C$8</f>
        <v>6857.1353479490526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1263874.69</v>
      </c>
      <c r="C14" s="4">
        <v>0</v>
      </c>
      <c r="D14" s="4">
        <v>1263874.69</v>
      </c>
      <c r="E14" s="9">
        <f>D14/$C$5</f>
        <v>23.749900217979555</v>
      </c>
      <c r="F14" s="4">
        <v>2184.0500000000002</v>
      </c>
      <c r="G14" s="4">
        <v>0</v>
      </c>
      <c r="H14" s="4">
        <v>2184.0500000000002</v>
      </c>
      <c r="I14" s="9">
        <f>H14/$C$6</f>
        <v>5.6001282051282057</v>
      </c>
      <c r="J14" s="4">
        <v>1261690.6399999999</v>
      </c>
      <c r="K14" s="4">
        <v>0</v>
      </c>
      <c r="L14" s="4">
        <v>1261690.6399999999</v>
      </c>
      <c r="M14" s="9">
        <f>L14/$C$7</f>
        <v>287.72876624857469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134479.07</v>
      </c>
      <c r="C15" s="4">
        <v>768871.31</v>
      </c>
      <c r="D15" s="4">
        <v>903350.38</v>
      </c>
      <c r="E15" s="9">
        <f t="shared" ref="E15:E78" si="1">D15/$C$5</f>
        <v>16.975164987973542</v>
      </c>
      <c r="F15" s="4">
        <v>1942.79</v>
      </c>
      <c r="G15" s="4">
        <v>21190.79</v>
      </c>
      <c r="H15" s="4">
        <v>23133.58</v>
      </c>
      <c r="I15" s="9">
        <f t="shared" ref="I15:I78" si="2">H15/$C$6</f>
        <v>59.316871794871801</v>
      </c>
      <c r="J15" s="4">
        <v>14165.69</v>
      </c>
      <c r="K15" s="4">
        <v>83289.31</v>
      </c>
      <c r="L15" s="4">
        <v>97455</v>
      </c>
      <c r="M15" s="9">
        <f t="shared" ref="M15:M78" si="3">L15/$C$7</f>
        <v>22.224629418472063</v>
      </c>
      <c r="N15" s="4">
        <v>118370.59</v>
      </c>
      <c r="O15" s="4">
        <v>664391.21</v>
      </c>
      <c r="P15" s="4">
        <v>782761.8</v>
      </c>
      <c r="Q15" s="9">
        <f t="shared" ref="Q15:Q78" si="4">P15/$C$8</f>
        <v>16.159075989347869</v>
      </c>
    </row>
    <row r="16" spans="1:17" x14ac:dyDescent="0.2">
      <c r="A16" s="11" t="s">
        <v>2</v>
      </c>
      <c r="B16" s="4">
        <v>210950.21</v>
      </c>
      <c r="C16" s="4">
        <v>0</v>
      </c>
      <c r="D16" s="4">
        <v>210950.21</v>
      </c>
      <c r="E16" s="9">
        <f t="shared" si="1"/>
        <v>3.9640373196031269</v>
      </c>
      <c r="F16" s="4">
        <v>18481.04</v>
      </c>
      <c r="G16" s="4">
        <v>0</v>
      </c>
      <c r="H16" s="4">
        <v>18481.04</v>
      </c>
      <c r="I16" s="9">
        <f t="shared" si="2"/>
        <v>47.387282051282057</v>
      </c>
      <c r="J16" s="4">
        <v>192469.17</v>
      </c>
      <c r="K16" s="4">
        <v>0</v>
      </c>
      <c r="L16" s="4">
        <v>192469.17</v>
      </c>
      <c r="M16" s="9">
        <f t="shared" si="3"/>
        <v>43.892627137970358</v>
      </c>
      <c r="N16" s="4">
        <v>0</v>
      </c>
      <c r="O16" s="4">
        <v>0</v>
      </c>
      <c r="P16" s="4">
        <v>0</v>
      </c>
      <c r="Q16" s="9">
        <f t="shared" si="4"/>
        <v>0</v>
      </c>
    </row>
    <row r="17" spans="1:17" x14ac:dyDescent="0.2">
      <c r="A17" s="11" t="s">
        <v>3</v>
      </c>
      <c r="B17" s="4">
        <v>177102.07</v>
      </c>
      <c r="C17" s="4">
        <v>0</v>
      </c>
      <c r="D17" s="4">
        <v>177102.07</v>
      </c>
      <c r="E17" s="9">
        <f t="shared" si="1"/>
        <v>3.3279853803367407</v>
      </c>
      <c r="F17" s="4">
        <v>10357.89</v>
      </c>
      <c r="G17" s="4">
        <v>0</v>
      </c>
      <c r="H17" s="4">
        <v>10357.89</v>
      </c>
      <c r="I17" s="9">
        <f t="shared" si="2"/>
        <v>26.558692307692308</v>
      </c>
      <c r="J17" s="4">
        <v>122866.86</v>
      </c>
      <c r="K17" s="4">
        <v>0</v>
      </c>
      <c r="L17" s="4">
        <v>122866.86</v>
      </c>
      <c r="M17" s="9">
        <f t="shared" si="3"/>
        <v>28.01980843785633</v>
      </c>
      <c r="N17" s="4">
        <v>43877.32</v>
      </c>
      <c r="O17" s="4">
        <v>0</v>
      </c>
      <c r="P17" s="4">
        <v>43877.32</v>
      </c>
      <c r="Q17" s="9">
        <f t="shared" si="4"/>
        <v>0.90578889783447902</v>
      </c>
    </row>
    <row r="18" spans="1:17" x14ac:dyDescent="0.2">
      <c r="A18" s="11" t="s">
        <v>4</v>
      </c>
      <c r="B18" s="4">
        <v>8724.7199999999993</v>
      </c>
      <c r="C18" s="4">
        <v>0</v>
      </c>
      <c r="D18" s="4">
        <v>8724.7199999999993</v>
      </c>
      <c r="E18" s="9">
        <f t="shared" si="1"/>
        <v>0.16394918821407095</v>
      </c>
      <c r="F18" s="4">
        <v>0</v>
      </c>
      <c r="G18" s="4">
        <v>0</v>
      </c>
      <c r="H18" s="4">
        <v>0</v>
      </c>
      <c r="I18" s="9">
        <f t="shared" si="2"/>
        <v>0</v>
      </c>
      <c r="J18" s="4">
        <v>0</v>
      </c>
      <c r="K18" s="4">
        <v>0</v>
      </c>
      <c r="L18" s="4">
        <v>0</v>
      </c>
      <c r="M18" s="9">
        <f t="shared" si="3"/>
        <v>0</v>
      </c>
      <c r="N18" s="4">
        <v>8724.7199999999993</v>
      </c>
      <c r="O18" s="4">
        <v>0</v>
      </c>
      <c r="P18" s="4">
        <v>8724.7199999999993</v>
      </c>
      <c r="Q18" s="9">
        <f t="shared" si="4"/>
        <v>0.18011023719576391</v>
      </c>
    </row>
    <row r="19" spans="1:17" x14ac:dyDescent="0.2">
      <c r="A19" s="11" t="s">
        <v>5</v>
      </c>
      <c r="B19" s="4">
        <v>369279.51</v>
      </c>
      <c r="C19" s="4">
        <v>0</v>
      </c>
      <c r="D19" s="4">
        <v>369279.51</v>
      </c>
      <c r="E19" s="9">
        <f t="shared" si="1"/>
        <v>6.9392571782922428</v>
      </c>
      <c r="F19" s="4">
        <v>644</v>
      </c>
      <c r="G19" s="4">
        <v>0</v>
      </c>
      <c r="H19" s="4">
        <v>644</v>
      </c>
      <c r="I19" s="9">
        <f t="shared" si="2"/>
        <v>1.6512820512820512</v>
      </c>
      <c r="J19" s="4">
        <v>24805</v>
      </c>
      <c r="K19" s="4">
        <v>0</v>
      </c>
      <c r="L19" s="4">
        <v>24805</v>
      </c>
      <c r="M19" s="9">
        <f t="shared" si="3"/>
        <v>5.6567844925883692</v>
      </c>
      <c r="N19" s="4">
        <v>343830.51</v>
      </c>
      <c r="O19" s="4">
        <v>0</v>
      </c>
      <c r="P19" s="4">
        <v>343830.51</v>
      </c>
      <c r="Q19" s="9">
        <f t="shared" si="4"/>
        <v>7.0979234532730544</v>
      </c>
    </row>
    <row r="20" spans="1:17" x14ac:dyDescent="0.2">
      <c r="A20" s="11" t="s">
        <v>6</v>
      </c>
      <c r="B20" s="4">
        <v>265119.09999999998</v>
      </c>
      <c r="C20" s="4">
        <v>1096933.28</v>
      </c>
      <c r="D20" s="4">
        <v>1362052.38</v>
      </c>
      <c r="E20" s="9">
        <f t="shared" si="1"/>
        <v>25.594790664461815</v>
      </c>
      <c r="F20" s="4">
        <v>2492.08</v>
      </c>
      <c r="G20" s="4">
        <v>9795.94</v>
      </c>
      <c r="H20" s="4">
        <v>12288.02</v>
      </c>
      <c r="I20" s="9">
        <f t="shared" si="2"/>
        <v>31.50774358974359</v>
      </c>
      <c r="J20" s="4">
        <v>26399.05</v>
      </c>
      <c r="K20" s="4">
        <v>107253.5</v>
      </c>
      <c r="L20" s="4">
        <v>133652.54999999999</v>
      </c>
      <c r="M20" s="9">
        <f t="shared" si="3"/>
        <v>30.479486887115161</v>
      </c>
      <c r="N20" s="4">
        <v>236227.97</v>
      </c>
      <c r="O20" s="4">
        <v>979883.84</v>
      </c>
      <c r="P20" s="4">
        <v>1216111.81</v>
      </c>
      <c r="Q20" s="9">
        <f t="shared" si="4"/>
        <v>25.105010425053159</v>
      </c>
    </row>
    <row r="21" spans="1:17" x14ac:dyDescent="0.2">
      <c r="A21" s="11" t="s">
        <v>83</v>
      </c>
      <c r="B21" s="4">
        <v>1052117.77</v>
      </c>
      <c r="C21" s="4">
        <v>3207873.81</v>
      </c>
      <c r="D21" s="4">
        <v>4259991.58</v>
      </c>
      <c r="E21" s="9">
        <f t="shared" si="1"/>
        <v>80.050954224293449</v>
      </c>
      <c r="F21" s="4">
        <v>29803.79</v>
      </c>
      <c r="G21" s="4">
        <v>146757.09</v>
      </c>
      <c r="H21" s="4">
        <v>176560.88</v>
      </c>
      <c r="I21" s="9">
        <f t="shared" si="2"/>
        <v>452.72020512820512</v>
      </c>
      <c r="J21" s="4">
        <v>236392.95</v>
      </c>
      <c r="K21" s="4">
        <v>669444.19999999995</v>
      </c>
      <c r="L21" s="4">
        <v>905837.15</v>
      </c>
      <c r="M21" s="9">
        <f t="shared" si="3"/>
        <v>206.57631698973773</v>
      </c>
      <c r="N21" s="4">
        <v>785921.03</v>
      </c>
      <c r="O21" s="4">
        <v>2391672.52</v>
      </c>
      <c r="P21" s="4">
        <v>3177593.55</v>
      </c>
      <c r="Q21" s="9">
        <f t="shared" si="4"/>
        <v>65.597191428748374</v>
      </c>
    </row>
    <row r="22" spans="1:17" x14ac:dyDescent="0.2">
      <c r="A22" s="11" t="s">
        <v>7</v>
      </c>
      <c r="B22" s="4">
        <v>105335.79</v>
      </c>
      <c r="C22" s="4">
        <v>412463.22</v>
      </c>
      <c r="D22" s="4">
        <v>517799.01</v>
      </c>
      <c r="E22" s="9">
        <f t="shared" si="1"/>
        <v>9.7301377405291642</v>
      </c>
      <c r="F22" s="4">
        <v>915.49</v>
      </c>
      <c r="G22" s="4">
        <v>7307.16</v>
      </c>
      <c r="H22" s="4">
        <v>8222.65</v>
      </c>
      <c r="I22" s="9">
        <f t="shared" si="2"/>
        <v>21.083717948717947</v>
      </c>
      <c r="J22" s="4">
        <v>12488.62</v>
      </c>
      <c r="K22" s="4">
        <v>55752.09</v>
      </c>
      <c r="L22" s="4">
        <v>68240.710000000006</v>
      </c>
      <c r="M22" s="9">
        <f t="shared" si="3"/>
        <v>15.562305587229192</v>
      </c>
      <c r="N22" s="4">
        <v>91931.68</v>
      </c>
      <c r="O22" s="4">
        <v>349403.97</v>
      </c>
      <c r="P22" s="4">
        <v>441335.65</v>
      </c>
      <c r="Q22" s="9">
        <f t="shared" si="4"/>
        <v>9.1107873495592582</v>
      </c>
    </row>
    <row r="23" spans="1:17" x14ac:dyDescent="0.2">
      <c r="A23" s="11" t="s">
        <v>8</v>
      </c>
      <c r="B23" s="4">
        <v>10695.6</v>
      </c>
      <c r="C23" s="4">
        <v>0</v>
      </c>
      <c r="D23" s="4">
        <v>10695.6</v>
      </c>
      <c r="E23" s="9">
        <f t="shared" si="1"/>
        <v>0.20098466626578473</v>
      </c>
      <c r="F23" s="4">
        <v>0</v>
      </c>
      <c r="G23" s="4">
        <v>0</v>
      </c>
      <c r="H23" s="4">
        <v>0</v>
      </c>
      <c r="I23" s="9">
        <f t="shared" si="2"/>
        <v>0</v>
      </c>
      <c r="J23" s="4">
        <v>0</v>
      </c>
      <c r="K23" s="4">
        <v>0</v>
      </c>
      <c r="L23" s="4">
        <v>0</v>
      </c>
      <c r="M23" s="9">
        <f t="shared" si="3"/>
        <v>0</v>
      </c>
      <c r="N23" s="4">
        <v>10695.6</v>
      </c>
      <c r="O23" s="4">
        <v>0</v>
      </c>
      <c r="P23" s="4">
        <v>10695.6</v>
      </c>
      <c r="Q23" s="9">
        <f t="shared" si="4"/>
        <v>0.22079643277388988</v>
      </c>
    </row>
    <row r="24" spans="1:17" s="23" customFormat="1" x14ac:dyDescent="0.2">
      <c r="A24" s="20" t="s">
        <v>9</v>
      </c>
      <c r="B24" s="21">
        <f>SUM(B25:B30)</f>
        <v>923359</v>
      </c>
      <c r="C24" s="21">
        <v>276987.90000000002</v>
      </c>
      <c r="D24" s="21">
        <f>B24+C24</f>
        <v>1200346.8999999999</v>
      </c>
      <c r="E24" s="22">
        <f t="shared" si="1"/>
        <v>22.556127856283823</v>
      </c>
      <c r="F24" s="21">
        <f>SUM(F25:F30)</f>
        <v>2605.3000000000002</v>
      </c>
      <c r="G24" s="21">
        <v>4936.83</v>
      </c>
      <c r="H24" s="21">
        <f>F24+G24</f>
        <v>7542.13</v>
      </c>
      <c r="I24" s="22">
        <f t="shared" si="2"/>
        <v>19.338794871794871</v>
      </c>
      <c r="J24" s="21">
        <f>SUM(J25:J30)</f>
        <v>744021.9700000002</v>
      </c>
      <c r="K24" s="21">
        <v>125096.65</v>
      </c>
      <c r="L24" s="21">
        <f>J24+K24</f>
        <v>869118.62000000023</v>
      </c>
      <c r="M24" s="22">
        <f t="shared" si="3"/>
        <v>198.20264994298751</v>
      </c>
      <c r="N24" s="21">
        <f>SUM(N25:N30)</f>
        <v>176731.73</v>
      </c>
      <c r="O24" s="21">
        <v>146954.42000000001</v>
      </c>
      <c r="P24" s="21">
        <f>N24+O24</f>
        <v>323686.15000000002</v>
      </c>
      <c r="Q24" s="22">
        <f t="shared" si="4"/>
        <v>6.6820699407526689</v>
      </c>
    </row>
    <row r="25" spans="1:17" s="23" customFormat="1" x14ac:dyDescent="0.2">
      <c r="A25" s="20" t="s">
        <v>10</v>
      </c>
      <c r="B25" s="21">
        <v>44236.86</v>
      </c>
      <c r="C25" s="21">
        <v>0</v>
      </c>
      <c r="D25" s="21">
        <v>44236.86</v>
      </c>
      <c r="E25" s="22">
        <f t="shared" si="1"/>
        <v>0.83126991882140711</v>
      </c>
      <c r="F25" s="21">
        <v>0</v>
      </c>
      <c r="G25" s="21">
        <v>0</v>
      </c>
      <c r="H25" s="21">
        <v>0</v>
      </c>
      <c r="I25" s="22">
        <f t="shared" si="2"/>
        <v>0</v>
      </c>
      <c r="J25" s="21">
        <v>42443.55</v>
      </c>
      <c r="K25" s="21">
        <v>0</v>
      </c>
      <c r="L25" s="21">
        <v>42443.55</v>
      </c>
      <c r="M25" s="22">
        <f t="shared" si="3"/>
        <v>9.679258836944129</v>
      </c>
      <c r="N25" s="21">
        <v>1793.31</v>
      </c>
      <c r="O25" s="21">
        <v>0</v>
      </c>
      <c r="P25" s="21">
        <v>1793.31</v>
      </c>
      <c r="Q25" s="22">
        <f t="shared" si="4"/>
        <v>3.7020499163931381E-2</v>
      </c>
    </row>
    <row r="26" spans="1:17" s="23" customFormat="1" x14ac:dyDescent="0.2">
      <c r="A26" s="20" t="s">
        <v>11</v>
      </c>
      <c r="B26" s="21">
        <v>713268.41</v>
      </c>
      <c r="C26" s="21">
        <v>0</v>
      </c>
      <c r="D26" s="21">
        <v>713268.41</v>
      </c>
      <c r="E26" s="22">
        <f t="shared" si="1"/>
        <v>13.403269881238726</v>
      </c>
      <c r="F26" s="21">
        <v>2605.3000000000002</v>
      </c>
      <c r="G26" s="21">
        <v>0</v>
      </c>
      <c r="H26" s="21">
        <v>2605.3000000000002</v>
      </c>
      <c r="I26" s="22">
        <f t="shared" si="2"/>
        <v>6.680256410256411</v>
      </c>
      <c r="J26" s="21">
        <v>584223.01</v>
      </c>
      <c r="K26" s="21">
        <v>0</v>
      </c>
      <c r="L26" s="21">
        <v>584223.01</v>
      </c>
      <c r="M26" s="22">
        <f t="shared" si="3"/>
        <v>133.23215735461801</v>
      </c>
      <c r="N26" s="21">
        <v>126440.1</v>
      </c>
      <c r="O26" s="21">
        <v>0</v>
      </c>
      <c r="P26" s="21">
        <v>126440.1</v>
      </c>
      <c r="Q26" s="22">
        <f t="shared" si="4"/>
        <v>2.610187650956834</v>
      </c>
    </row>
    <row r="27" spans="1:17" s="23" customFormat="1" x14ac:dyDescent="0.2">
      <c r="A27" s="20" t="s">
        <v>12</v>
      </c>
      <c r="B27" s="21">
        <v>98016.39</v>
      </c>
      <c r="C27" s="21">
        <v>0</v>
      </c>
      <c r="D27" s="21">
        <v>98016.39</v>
      </c>
      <c r="E27" s="22">
        <f t="shared" si="1"/>
        <v>1.8418594031870115</v>
      </c>
      <c r="F27" s="21">
        <v>0</v>
      </c>
      <c r="G27" s="21">
        <v>0</v>
      </c>
      <c r="H27" s="21">
        <v>0</v>
      </c>
      <c r="I27" s="22">
        <f t="shared" si="2"/>
        <v>0</v>
      </c>
      <c r="J27" s="21">
        <v>79364.38</v>
      </c>
      <c r="K27" s="21">
        <v>0</v>
      </c>
      <c r="L27" s="21">
        <v>79364.38</v>
      </c>
      <c r="M27" s="22">
        <f t="shared" si="3"/>
        <v>18.099060433295325</v>
      </c>
      <c r="N27" s="21">
        <v>18652.009999999998</v>
      </c>
      <c r="O27" s="21">
        <v>0</v>
      </c>
      <c r="P27" s="21">
        <v>18652.009999999998</v>
      </c>
      <c r="Q27" s="22">
        <f t="shared" si="4"/>
        <v>0.38504593216490163</v>
      </c>
    </row>
    <row r="28" spans="1:17" s="23" customFormat="1" x14ac:dyDescent="0.2">
      <c r="A28" s="20" t="s">
        <v>13</v>
      </c>
      <c r="B28" s="21">
        <v>37932.32</v>
      </c>
      <c r="C28" s="21">
        <v>0</v>
      </c>
      <c r="D28" s="21">
        <v>37932.32</v>
      </c>
      <c r="E28" s="22">
        <f t="shared" si="1"/>
        <v>0.71279915814792538</v>
      </c>
      <c r="F28" s="21">
        <v>0</v>
      </c>
      <c r="G28" s="21">
        <v>0</v>
      </c>
      <c r="H28" s="21">
        <v>0</v>
      </c>
      <c r="I28" s="22">
        <f t="shared" si="2"/>
        <v>0</v>
      </c>
      <c r="J28" s="21">
        <v>35180.94</v>
      </c>
      <c r="K28" s="21">
        <v>0</v>
      </c>
      <c r="L28" s="21">
        <v>35180.94</v>
      </c>
      <c r="M28" s="22">
        <f t="shared" si="3"/>
        <v>8.0230193842645381</v>
      </c>
      <c r="N28" s="21">
        <v>2751.38</v>
      </c>
      <c r="O28" s="21">
        <v>0</v>
      </c>
      <c r="P28" s="21">
        <v>2751.38</v>
      </c>
      <c r="Q28" s="22">
        <f t="shared" si="4"/>
        <v>5.6798579715530234E-2</v>
      </c>
    </row>
    <row r="29" spans="1:17" s="23" customFormat="1" x14ac:dyDescent="0.2">
      <c r="A29" s="20" t="s">
        <v>14</v>
      </c>
      <c r="B29" s="21">
        <v>27479.41</v>
      </c>
      <c r="C29" s="21">
        <v>0</v>
      </c>
      <c r="D29" s="21">
        <v>27479.41</v>
      </c>
      <c r="E29" s="22">
        <f t="shared" si="1"/>
        <v>0.51637496241731806</v>
      </c>
      <c r="F29" s="21">
        <v>0</v>
      </c>
      <c r="G29" s="21">
        <v>0</v>
      </c>
      <c r="H29" s="21">
        <v>0</v>
      </c>
      <c r="I29" s="22">
        <f t="shared" si="2"/>
        <v>0</v>
      </c>
      <c r="J29" s="21">
        <v>2657.41</v>
      </c>
      <c r="K29" s="21">
        <v>0</v>
      </c>
      <c r="L29" s="21">
        <v>2657.41</v>
      </c>
      <c r="M29" s="22">
        <f t="shared" si="3"/>
        <v>0.60602280501710371</v>
      </c>
      <c r="N29" s="21">
        <v>24822</v>
      </c>
      <c r="O29" s="21">
        <v>0</v>
      </c>
      <c r="P29" s="21">
        <v>24822</v>
      </c>
      <c r="Q29" s="22">
        <f t="shared" si="4"/>
        <v>0.51241716727565489</v>
      </c>
    </row>
    <row r="30" spans="1:17" s="23" customFormat="1" x14ac:dyDescent="0.2">
      <c r="A30" s="20" t="s">
        <v>15</v>
      </c>
      <c r="B30" s="21">
        <v>2425.61</v>
      </c>
      <c r="C30" s="21">
        <v>0</v>
      </c>
      <c r="D30" s="21">
        <v>2425.61</v>
      </c>
      <c r="E30" s="22">
        <f t="shared" si="1"/>
        <v>4.5580464521948291E-2</v>
      </c>
      <c r="F30" s="21">
        <v>0</v>
      </c>
      <c r="G30" s="21">
        <v>0</v>
      </c>
      <c r="H30" s="21">
        <v>0</v>
      </c>
      <c r="I30" s="22">
        <f t="shared" si="2"/>
        <v>0</v>
      </c>
      <c r="J30" s="21">
        <v>152.68</v>
      </c>
      <c r="K30" s="21">
        <v>0</v>
      </c>
      <c r="L30" s="21">
        <v>152.68</v>
      </c>
      <c r="M30" s="22">
        <f t="shared" si="3"/>
        <v>3.4818700114025089E-2</v>
      </c>
      <c r="N30" s="21">
        <v>2272.9299999999998</v>
      </c>
      <c r="O30" s="21">
        <v>0</v>
      </c>
      <c r="P30" s="21">
        <v>2272.9299999999998</v>
      </c>
      <c r="Q30" s="22">
        <f t="shared" si="4"/>
        <v>4.6921615986457749E-2</v>
      </c>
    </row>
    <row r="31" spans="1:17" x14ac:dyDescent="0.2">
      <c r="A31" s="11" t="s">
        <v>16</v>
      </c>
      <c r="B31" s="4">
        <v>1072200.3400000001</v>
      </c>
      <c r="C31" s="4">
        <v>918408.98</v>
      </c>
      <c r="D31" s="4">
        <v>1990609.32</v>
      </c>
      <c r="E31" s="9">
        <f t="shared" si="1"/>
        <v>37.406218430547206</v>
      </c>
      <c r="F31" s="4">
        <v>1783.4</v>
      </c>
      <c r="G31" s="4">
        <v>5443.78</v>
      </c>
      <c r="H31" s="4">
        <v>7227.18</v>
      </c>
      <c r="I31" s="9">
        <f t="shared" si="2"/>
        <v>18.531230769230771</v>
      </c>
      <c r="J31" s="4">
        <v>84395.42</v>
      </c>
      <c r="K31" s="4">
        <v>96367.57</v>
      </c>
      <c r="L31" s="4">
        <v>180762.99</v>
      </c>
      <c r="M31" s="9">
        <f t="shared" si="3"/>
        <v>41.223030786773087</v>
      </c>
      <c r="N31" s="4">
        <v>986021.52</v>
      </c>
      <c r="O31" s="4">
        <v>816597.63</v>
      </c>
      <c r="P31" s="4">
        <v>1802619.15</v>
      </c>
      <c r="Q31" s="9">
        <f t="shared" si="4"/>
        <v>37.212674180962409</v>
      </c>
    </row>
    <row r="32" spans="1:17" x14ac:dyDescent="0.2">
      <c r="A32" s="11" t="s">
        <v>17</v>
      </c>
      <c r="B32" s="4">
        <v>1561734.59</v>
      </c>
      <c r="C32" s="4">
        <v>482973.37</v>
      </c>
      <c r="D32" s="4">
        <v>2044707.96</v>
      </c>
      <c r="E32" s="9">
        <f t="shared" si="1"/>
        <v>38.422804419723391</v>
      </c>
      <c r="F32" s="4">
        <v>5503.13</v>
      </c>
      <c r="G32" s="4">
        <v>5271.24</v>
      </c>
      <c r="H32" s="4">
        <v>10774.37</v>
      </c>
      <c r="I32" s="9">
        <f t="shared" si="2"/>
        <v>27.626589743589747</v>
      </c>
      <c r="J32" s="4">
        <v>110539.17</v>
      </c>
      <c r="K32" s="4">
        <v>40080.01</v>
      </c>
      <c r="L32" s="4">
        <v>150619.18</v>
      </c>
      <c r="M32" s="9">
        <f t="shared" si="3"/>
        <v>34.348729760547322</v>
      </c>
      <c r="N32" s="4">
        <v>1445692.29</v>
      </c>
      <c r="O32" s="4">
        <v>437622.12</v>
      </c>
      <c r="P32" s="4">
        <v>1883314.41</v>
      </c>
      <c r="Q32" s="9">
        <f t="shared" si="4"/>
        <v>38.878520468198424</v>
      </c>
    </row>
    <row r="33" spans="1:17" x14ac:dyDescent="0.2">
      <c r="A33" s="11" t="s">
        <v>18</v>
      </c>
      <c r="B33" s="4">
        <v>4724.09</v>
      </c>
      <c r="C33" s="4">
        <v>31883.03</v>
      </c>
      <c r="D33" s="4">
        <v>36607.120000000003</v>
      </c>
      <c r="E33" s="9">
        <f t="shared" si="1"/>
        <v>0.687896873120866</v>
      </c>
      <c r="F33" s="4">
        <v>0</v>
      </c>
      <c r="G33" s="4">
        <v>241.37</v>
      </c>
      <c r="H33" s="4">
        <v>241.37</v>
      </c>
      <c r="I33" s="9">
        <f t="shared" si="2"/>
        <v>0.61889743589743595</v>
      </c>
      <c r="J33" s="4">
        <v>0</v>
      </c>
      <c r="K33" s="4">
        <v>4012.2</v>
      </c>
      <c r="L33" s="4">
        <v>4012.2</v>
      </c>
      <c r="M33" s="9">
        <f t="shared" si="3"/>
        <v>0.91498289623717211</v>
      </c>
      <c r="N33" s="4">
        <v>4724.09</v>
      </c>
      <c r="O33" s="4">
        <v>27629.46</v>
      </c>
      <c r="P33" s="4">
        <v>32353.55</v>
      </c>
      <c r="Q33" s="9">
        <f t="shared" si="4"/>
        <v>0.66789599719246096</v>
      </c>
    </row>
    <row r="34" spans="1:17" x14ac:dyDescent="0.2">
      <c r="A34" s="11" t="s">
        <v>19</v>
      </c>
      <c r="B34" s="4">
        <v>224487.2</v>
      </c>
      <c r="C34" s="4">
        <v>392701.78</v>
      </c>
      <c r="D34" s="4">
        <v>617188.98</v>
      </c>
      <c r="E34" s="9">
        <f t="shared" si="1"/>
        <v>11.5978085538184</v>
      </c>
      <c r="F34" s="4">
        <v>33718.25</v>
      </c>
      <c r="G34" s="4">
        <v>36237.5</v>
      </c>
      <c r="H34" s="4">
        <v>69955.75</v>
      </c>
      <c r="I34" s="9">
        <f t="shared" si="2"/>
        <v>179.37371794871794</v>
      </c>
      <c r="J34" s="4">
        <v>0</v>
      </c>
      <c r="K34" s="4">
        <v>39414.06</v>
      </c>
      <c r="L34" s="4">
        <v>39414.06</v>
      </c>
      <c r="M34" s="9">
        <f t="shared" si="3"/>
        <v>8.988383124287342</v>
      </c>
      <c r="N34" s="4">
        <v>190768.95</v>
      </c>
      <c r="O34" s="4">
        <v>317050.21999999997</v>
      </c>
      <c r="P34" s="4">
        <v>507819.17</v>
      </c>
      <c r="Q34" s="9">
        <f t="shared" si="4"/>
        <v>10.48325117152825</v>
      </c>
    </row>
    <row r="35" spans="1:17" x14ac:dyDescent="0.2">
      <c r="A35" s="11" t="s">
        <v>20</v>
      </c>
      <c r="B35" s="4">
        <v>60500</v>
      </c>
      <c r="C35" s="4">
        <v>509534.71</v>
      </c>
      <c r="D35" s="4">
        <v>570034.71</v>
      </c>
      <c r="E35" s="9">
        <f t="shared" si="1"/>
        <v>10.71171658899579</v>
      </c>
      <c r="F35" s="4">
        <v>0</v>
      </c>
      <c r="G35" s="4">
        <v>39234.21</v>
      </c>
      <c r="H35" s="4">
        <v>39234.21</v>
      </c>
      <c r="I35" s="9">
        <f t="shared" si="2"/>
        <v>100.60053846153846</v>
      </c>
      <c r="J35" s="4">
        <v>9900</v>
      </c>
      <c r="K35" s="4">
        <v>68261.72</v>
      </c>
      <c r="L35" s="4">
        <v>78161.72</v>
      </c>
      <c r="M35" s="9">
        <f t="shared" si="3"/>
        <v>17.824793614595212</v>
      </c>
      <c r="N35" s="4">
        <v>50600</v>
      </c>
      <c r="O35" s="4">
        <v>402038.78</v>
      </c>
      <c r="P35" s="4">
        <v>452638.78</v>
      </c>
      <c r="Q35" s="9">
        <f t="shared" si="4"/>
        <v>9.3441254309366037</v>
      </c>
    </row>
    <row r="36" spans="1:17" x14ac:dyDescent="0.2">
      <c r="A36" s="11" t="s">
        <v>21</v>
      </c>
      <c r="B36" s="4">
        <v>17802.12</v>
      </c>
      <c r="C36" s="4">
        <v>21399.29</v>
      </c>
      <c r="D36" s="4">
        <v>39201.410000000003</v>
      </c>
      <c r="E36" s="9">
        <f t="shared" si="1"/>
        <v>0.73664706103427546</v>
      </c>
      <c r="F36" s="4">
        <v>0</v>
      </c>
      <c r="G36" s="4">
        <v>0</v>
      </c>
      <c r="H36" s="4">
        <v>0</v>
      </c>
      <c r="I36" s="9">
        <f t="shared" si="2"/>
        <v>0</v>
      </c>
      <c r="J36" s="4">
        <v>0</v>
      </c>
      <c r="K36" s="4">
        <v>0</v>
      </c>
      <c r="L36" s="4">
        <v>0</v>
      </c>
      <c r="M36" s="9">
        <f t="shared" si="3"/>
        <v>0</v>
      </c>
      <c r="N36" s="4">
        <v>17802.12</v>
      </c>
      <c r="O36" s="4">
        <v>21399.29</v>
      </c>
      <c r="P36" s="4">
        <v>39201.410000000003</v>
      </c>
      <c r="Q36" s="9">
        <f t="shared" si="4"/>
        <v>0.80926095662765019</v>
      </c>
    </row>
    <row r="37" spans="1:17" x14ac:dyDescent="0.2">
      <c r="A37" s="11" t="s">
        <v>22</v>
      </c>
      <c r="B37" s="4">
        <v>904592.12</v>
      </c>
      <c r="C37" s="4">
        <v>9362199.8399999999</v>
      </c>
      <c r="D37" s="4">
        <v>10266791.960000001</v>
      </c>
      <c r="E37" s="9">
        <f t="shared" si="1"/>
        <v>192.92678818400483</v>
      </c>
      <c r="F37" s="4">
        <v>17325</v>
      </c>
      <c r="G37" s="4">
        <v>310382.46999999997</v>
      </c>
      <c r="H37" s="4">
        <v>327707.46999999997</v>
      </c>
      <c r="I37" s="9">
        <f t="shared" si="2"/>
        <v>840.27556410256398</v>
      </c>
      <c r="J37" s="4">
        <v>176580.28</v>
      </c>
      <c r="K37" s="4">
        <v>2341337.75</v>
      </c>
      <c r="L37" s="4">
        <v>2517918.0299999998</v>
      </c>
      <c r="M37" s="9">
        <f t="shared" si="3"/>
        <v>574.21163740022803</v>
      </c>
      <c r="N37" s="4">
        <v>710686.84</v>
      </c>
      <c r="O37" s="4">
        <v>6710479.6200000001</v>
      </c>
      <c r="P37" s="4">
        <v>7421166.46</v>
      </c>
      <c r="Q37" s="9">
        <f t="shared" si="4"/>
        <v>153.2001085857022</v>
      </c>
    </row>
    <row r="38" spans="1:17" x14ac:dyDescent="0.2">
      <c r="A38" s="11" t="s">
        <v>23</v>
      </c>
      <c r="B38" s="4">
        <v>187021.79</v>
      </c>
      <c r="C38" s="4">
        <v>1799199.35</v>
      </c>
      <c r="D38" s="4">
        <v>1986221.14</v>
      </c>
      <c r="E38" s="9">
        <f t="shared" si="1"/>
        <v>37.323758644016834</v>
      </c>
      <c r="F38" s="4">
        <v>1408.19</v>
      </c>
      <c r="G38" s="4">
        <v>18785.13</v>
      </c>
      <c r="H38" s="4">
        <v>20193.32</v>
      </c>
      <c r="I38" s="9">
        <f t="shared" si="2"/>
        <v>51.777743589743586</v>
      </c>
      <c r="J38" s="4">
        <v>22779.279999999999</v>
      </c>
      <c r="K38" s="4">
        <v>215123.29</v>
      </c>
      <c r="L38" s="4">
        <v>237902.57</v>
      </c>
      <c r="M38" s="9">
        <f t="shared" si="3"/>
        <v>54.253721778791338</v>
      </c>
      <c r="N38" s="4">
        <v>162834.32</v>
      </c>
      <c r="O38" s="4">
        <v>1565290.93</v>
      </c>
      <c r="P38" s="4">
        <v>1728125.25</v>
      </c>
      <c r="Q38" s="9">
        <f t="shared" si="4"/>
        <v>35.674846720753081</v>
      </c>
    </row>
    <row r="39" spans="1:17" x14ac:dyDescent="0.2">
      <c r="A39" s="11" t="s">
        <v>24</v>
      </c>
      <c r="B39" s="4">
        <v>8991.44</v>
      </c>
      <c r="C39" s="4">
        <v>0</v>
      </c>
      <c r="D39" s="4">
        <v>8991.44</v>
      </c>
      <c r="E39" s="9">
        <f t="shared" si="1"/>
        <v>0.16896121467227904</v>
      </c>
      <c r="F39" s="4">
        <v>0</v>
      </c>
      <c r="G39" s="4">
        <v>0</v>
      </c>
      <c r="H39" s="4">
        <v>0</v>
      </c>
      <c r="I39" s="9">
        <f t="shared" si="2"/>
        <v>0</v>
      </c>
      <c r="J39" s="4">
        <v>8991.44</v>
      </c>
      <c r="K39" s="4">
        <v>0</v>
      </c>
      <c r="L39" s="4">
        <v>8991.44</v>
      </c>
      <c r="M39" s="9">
        <f t="shared" si="3"/>
        <v>2.0504994298745727</v>
      </c>
      <c r="N39" s="4">
        <v>0</v>
      </c>
      <c r="O39" s="4">
        <v>0</v>
      </c>
      <c r="P39" s="4">
        <v>0</v>
      </c>
      <c r="Q39" s="9">
        <f t="shared" si="4"/>
        <v>0</v>
      </c>
    </row>
    <row r="40" spans="1:17" x14ac:dyDescent="0.2">
      <c r="A40" s="11" t="s">
        <v>25</v>
      </c>
      <c r="B40" s="4">
        <v>25788.12</v>
      </c>
      <c r="C40" s="4">
        <v>0</v>
      </c>
      <c r="D40" s="4">
        <v>25788.12</v>
      </c>
      <c r="E40" s="9">
        <f t="shared" si="1"/>
        <v>0.48459335538184001</v>
      </c>
      <c r="F40" s="4">
        <v>0</v>
      </c>
      <c r="G40" s="4">
        <v>0</v>
      </c>
      <c r="H40" s="4">
        <v>0</v>
      </c>
      <c r="I40" s="9">
        <f t="shared" si="2"/>
        <v>0</v>
      </c>
      <c r="J40" s="4">
        <v>25788.12</v>
      </c>
      <c r="K40" s="4">
        <v>0</v>
      </c>
      <c r="L40" s="4">
        <v>25788.12</v>
      </c>
      <c r="M40" s="9">
        <f t="shared" si="3"/>
        <v>5.8809851767388821</v>
      </c>
      <c r="N40" s="4">
        <v>0</v>
      </c>
      <c r="O40" s="4">
        <v>0</v>
      </c>
      <c r="P40" s="4">
        <v>0</v>
      </c>
      <c r="Q40" s="9">
        <f t="shared" si="4"/>
        <v>0</v>
      </c>
    </row>
    <row r="41" spans="1:17" x14ac:dyDescent="0.2">
      <c r="A41" s="11" t="s">
        <v>26</v>
      </c>
      <c r="B41" s="4">
        <v>11135.84</v>
      </c>
      <c r="C41" s="4">
        <v>0</v>
      </c>
      <c r="D41" s="4">
        <v>11135.84</v>
      </c>
      <c r="E41" s="9">
        <f t="shared" si="1"/>
        <v>0.20925736620565244</v>
      </c>
      <c r="F41" s="4">
        <v>0</v>
      </c>
      <c r="G41" s="4">
        <v>0</v>
      </c>
      <c r="H41" s="4">
        <v>0</v>
      </c>
      <c r="I41" s="9">
        <f t="shared" si="2"/>
        <v>0</v>
      </c>
      <c r="J41" s="4">
        <v>11135.84</v>
      </c>
      <c r="K41" s="4">
        <v>0</v>
      </c>
      <c r="L41" s="4">
        <v>11135.84</v>
      </c>
      <c r="M41" s="9">
        <f t="shared" si="3"/>
        <v>2.5395302166476625</v>
      </c>
      <c r="N41" s="4">
        <v>0</v>
      </c>
      <c r="O41" s="4">
        <v>0</v>
      </c>
      <c r="P41" s="4">
        <v>0</v>
      </c>
      <c r="Q41" s="9">
        <f t="shared" si="4"/>
        <v>0</v>
      </c>
    </row>
    <row r="42" spans="1:17" x14ac:dyDescent="0.2">
      <c r="A42" s="11" t="s">
        <v>27</v>
      </c>
      <c r="B42" s="4">
        <v>5704.05</v>
      </c>
      <c r="C42" s="4">
        <v>0</v>
      </c>
      <c r="D42" s="4">
        <v>5704.05</v>
      </c>
      <c r="E42" s="9">
        <f t="shared" si="1"/>
        <v>0.10718674834636199</v>
      </c>
      <c r="F42" s="4">
        <v>0</v>
      </c>
      <c r="G42" s="4">
        <v>0</v>
      </c>
      <c r="H42" s="4">
        <v>0</v>
      </c>
      <c r="I42" s="9">
        <f t="shared" si="2"/>
        <v>0</v>
      </c>
      <c r="J42" s="4">
        <v>5704.05</v>
      </c>
      <c r="K42" s="4">
        <v>0</v>
      </c>
      <c r="L42" s="4">
        <v>5704.05</v>
      </c>
      <c r="M42" s="9">
        <f t="shared" si="3"/>
        <v>1.3008095781071836</v>
      </c>
      <c r="N42" s="4">
        <v>0</v>
      </c>
      <c r="O42" s="4">
        <v>0</v>
      </c>
      <c r="P42" s="4">
        <v>0</v>
      </c>
      <c r="Q42" s="9">
        <f t="shared" si="4"/>
        <v>0</v>
      </c>
    </row>
    <row r="43" spans="1:17" x14ac:dyDescent="0.2">
      <c r="A43" s="11" t="s">
        <v>28</v>
      </c>
      <c r="B43" s="4">
        <v>1119.25</v>
      </c>
      <c r="C43" s="4">
        <v>0</v>
      </c>
      <c r="D43" s="4">
        <v>1119.25</v>
      </c>
      <c r="E43" s="9">
        <f t="shared" si="1"/>
        <v>2.1032208358388454E-2</v>
      </c>
      <c r="F43" s="4">
        <v>0</v>
      </c>
      <c r="G43" s="4">
        <v>0</v>
      </c>
      <c r="H43" s="4">
        <v>0</v>
      </c>
      <c r="I43" s="9">
        <f t="shared" si="2"/>
        <v>0</v>
      </c>
      <c r="J43" s="4">
        <v>1119.25</v>
      </c>
      <c r="K43" s="4">
        <v>0</v>
      </c>
      <c r="L43" s="4">
        <v>1119.25</v>
      </c>
      <c r="M43" s="9">
        <f t="shared" si="3"/>
        <v>0.25524515393386543</v>
      </c>
      <c r="N43" s="4">
        <v>0</v>
      </c>
      <c r="O43" s="4">
        <v>0</v>
      </c>
      <c r="P43" s="4">
        <v>0</v>
      </c>
      <c r="Q43" s="9">
        <f t="shared" si="4"/>
        <v>0</v>
      </c>
    </row>
    <row r="44" spans="1:17" x14ac:dyDescent="0.2">
      <c r="A44" s="11" t="s">
        <v>29</v>
      </c>
      <c r="B44" s="4">
        <v>0</v>
      </c>
      <c r="C44" s="4">
        <v>0</v>
      </c>
      <c r="D44" s="4">
        <v>0</v>
      </c>
      <c r="E44" s="9">
        <f t="shared" si="1"/>
        <v>0</v>
      </c>
      <c r="F44" s="4">
        <v>0</v>
      </c>
      <c r="G44" s="4">
        <v>0</v>
      </c>
      <c r="H44" s="4">
        <v>0</v>
      </c>
      <c r="I44" s="9">
        <f t="shared" si="2"/>
        <v>0</v>
      </c>
      <c r="J44" s="4">
        <v>0</v>
      </c>
      <c r="K44" s="4">
        <v>0</v>
      </c>
      <c r="L44" s="4">
        <v>0</v>
      </c>
      <c r="M44" s="9">
        <f t="shared" si="3"/>
        <v>0</v>
      </c>
      <c r="N44" s="4">
        <v>0</v>
      </c>
      <c r="O44" s="4">
        <v>0</v>
      </c>
      <c r="P44" s="4">
        <v>0</v>
      </c>
      <c r="Q44" s="9">
        <f t="shared" si="4"/>
        <v>0</v>
      </c>
    </row>
    <row r="45" spans="1:17" x14ac:dyDescent="0.2">
      <c r="A45" s="11" t="s">
        <v>30</v>
      </c>
      <c r="B45" s="4">
        <v>13934.4</v>
      </c>
      <c r="C45" s="4">
        <v>0</v>
      </c>
      <c r="D45" s="4">
        <v>13934.4</v>
      </c>
      <c r="E45" s="9">
        <f t="shared" si="1"/>
        <v>0.26184606133493687</v>
      </c>
      <c r="F45" s="4">
        <v>0</v>
      </c>
      <c r="G45" s="4">
        <v>0</v>
      </c>
      <c r="H45" s="4">
        <v>0</v>
      </c>
      <c r="I45" s="9">
        <f t="shared" si="2"/>
        <v>0</v>
      </c>
      <c r="J45" s="4">
        <v>13934.4</v>
      </c>
      <c r="K45" s="4">
        <v>0</v>
      </c>
      <c r="L45" s="4">
        <v>13934.4</v>
      </c>
      <c r="M45" s="9">
        <f t="shared" si="3"/>
        <v>3.1777423033067276</v>
      </c>
      <c r="N45" s="4">
        <v>0</v>
      </c>
      <c r="O45" s="4">
        <v>0</v>
      </c>
      <c r="P45" s="4">
        <v>0</v>
      </c>
      <c r="Q45" s="9">
        <f t="shared" si="4"/>
        <v>0</v>
      </c>
    </row>
    <row r="46" spans="1:17" x14ac:dyDescent="0.2">
      <c r="A46" s="11" t="s">
        <v>31</v>
      </c>
      <c r="B46" s="4">
        <v>4095.85</v>
      </c>
      <c r="C46" s="4">
        <v>0</v>
      </c>
      <c r="D46" s="4">
        <v>4095.85</v>
      </c>
      <c r="E46" s="9">
        <f t="shared" si="1"/>
        <v>7.6966513830426936E-2</v>
      </c>
      <c r="F46" s="4">
        <v>0</v>
      </c>
      <c r="G46" s="4">
        <v>0</v>
      </c>
      <c r="H46" s="4">
        <v>0</v>
      </c>
      <c r="I46" s="9">
        <f t="shared" si="2"/>
        <v>0</v>
      </c>
      <c r="J46" s="4">
        <v>4095.85</v>
      </c>
      <c r="K46" s="4">
        <v>0</v>
      </c>
      <c r="L46" s="4">
        <v>4095.85</v>
      </c>
      <c r="M46" s="9">
        <f t="shared" si="3"/>
        <v>0.93405929304446977</v>
      </c>
      <c r="N46" s="4">
        <v>0</v>
      </c>
      <c r="O46" s="4">
        <v>0</v>
      </c>
      <c r="P46" s="4">
        <v>0</v>
      </c>
      <c r="Q46" s="9">
        <f t="shared" si="4"/>
        <v>0</v>
      </c>
    </row>
    <row r="47" spans="1:17" x14ac:dyDescent="0.2">
      <c r="A47" s="11" t="s">
        <v>32</v>
      </c>
      <c r="B47" s="4">
        <v>1515738.7</v>
      </c>
      <c r="C47" s="4">
        <v>1080848.72</v>
      </c>
      <c r="D47" s="4">
        <v>2596587.42</v>
      </c>
      <c r="E47" s="9">
        <f t="shared" si="1"/>
        <v>48.793359515935059</v>
      </c>
      <c r="F47" s="4">
        <v>2374.36</v>
      </c>
      <c r="G47" s="4">
        <v>13039.3</v>
      </c>
      <c r="H47" s="4">
        <v>15413.66</v>
      </c>
      <c r="I47" s="9">
        <f t="shared" si="2"/>
        <v>39.52220512820513</v>
      </c>
      <c r="J47" s="4">
        <v>186569.43</v>
      </c>
      <c r="K47" s="4">
        <v>81262.320000000007</v>
      </c>
      <c r="L47" s="4">
        <v>267831.75</v>
      </c>
      <c r="M47" s="9">
        <f t="shared" si="3"/>
        <v>61.079076396807295</v>
      </c>
      <c r="N47" s="4">
        <v>1326794.9099999999</v>
      </c>
      <c r="O47" s="4">
        <v>986547.1</v>
      </c>
      <c r="P47" s="4">
        <v>2313342.0099999998</v>
      </c>
      <c r="Q47" s="9">
        <f t="shared" si="4"/>
        <v>47.755868169525812</v>
      </c>
    </row>
    <row r="48" spans="1:17" x14ac:dyDescent="0.2">
      <c r="A48" s="11" t="s">
        <v>33</v>
      </c>
      <c r="B48" s="4">
        <v>67242.61</v>
      </c>
      <c r="C48" s="4">
        <v>40925.5</v>
      </c>
      <c r="D48" s="4">
        <v>108168.11</v>
      </c>
      <c r="E48" s="9">
        <f t="shared" si="1"/>
        <v>2.0326238349368611</v>
      </c>
      <c r="F48" s="4">
        <v>0</v>
      </c>
      <c r="G48" s="4">
        <v>914.89</v>
      </c>
      <c r="H48" s="4">
        <v>914.89</v>
      </c>
      <c r="I48" s="9">
        <f t="shared" si="2"/>
        <v>2.3458717948717949</v>
      </c>
      <c r="J48" s="4">
        <v>0</v>
      </c>
      <c r="K48" s="4">
        <v>3844.2</v>
      </c>
      <c r="L48" s="4">
        <v>3844.2</v>
      </c>
      <c r="M48" s="9">
        <f t="shared" si="3"/>
        <v>0.8766704675028506</v>
      </c>
      <c r="N48" s="4">
        <v>67242.61</v>
      </c>
      <c r="O48" s="4">
        <v>36166.410000000003</v>
      </c>
      <c r="P48" s="4">
        <v>103409.02</v>
      </c>
      <c r="Q48" s="9">
        <f t="shared" si="4"/>
        <v>2.134741644474722</v>
      </c>
    </row>
    <row r="49" spans="1:17" x14ac:dyDescent="0.2">
      <c r="A49" s="11" t="s">
        <v>34</v>
      </c>
      <c r="B49" s="4">
        <v>4946970.84</v>
      </c>
      <c r="C49" s="4">
        <v>0</v>
      </c>
      <c r="D49" s="4">
        <v>4946970.84</v>
      </c>
      <c r="E49" s="9">
        <f t="shared" si="1"/>
        <v>92.960215724594107</v>
      </c>
      <c r="F49" s="4">
        <v>0</v>
      </c>
      <c r="G49" s="4">
        <v>0</v>
      </c>
      <c r="H49" s="4">
        <v>0</v>
      </c>
      <c r="I49" s="9">
        <f t="shared" si="2"/>
        <v>0</v>
      </c>
      <c r="J49" s="4">
        <v>4946970.84</v>
      </c>
      <c r="K49" s="4">
        <v>0</v>
      </c>
      <c r="L49" s="4">
        <v>4946970.84</v>
      </c>
      <c r="M49" s="9">
        <f t="shared" si="3"/>
        <v>1128.1575461801597</v>
      </c>
      <c r="N49" s="4">
        <v>0</v>
      </c>
      <c r="O49" s="4">
        <v>0</v>
      </c>
      <c r="P49" s="4">
        <v>0</v>
      </c>
      <c r="Q49" s="9">
        <f t="shared" si="4"/>
        <v>0</v>
      </c>
    </row>
    <row r="50" spans="1:17" x14ac:dyDescent="0.2">
      <c r="A50" s="11" t="s">
        <v>35</v>
      </c>
      <c r="B50" s="4">
        <v>138461.38</v>
      </c>
      <c r="C50" s="4">
        <v>0</v>
      </c>
      <c r="D50" s="4">
        <v>138461.38</v>
      </c>
      <c r="E50" s="9">
        <f t="shared" si="1"/>
        <v>2.6018750000000002</v>
      </c>
      <c r="F50" s="4">
        <v>0</v>
      </c>
      <c r="G50" s="4">
        <v>0</v>
      </c>
      <c r="H50" s="4">
        <v>0</v>
      </c>
      <c r="I50" s="9">
        <f t="shared" si="2"/>
        <v>0</v>
      </c>
      <c r="J50" s="4">
        <v>13597.92</v>
      </c>
      <c r="K50" s="4">
        <v>0</v>
      </c>
      <c r="L50" s="4">
        <v>13597.92</v>
      </c>
      <c r="M50" s="9">
        <f t="shared" si="3"/>
        <v>3.1010079817559864</v>
      </c>
      <c r="N50" s="4">
        <v>124863.46</v>
      </c>
      <c r="O50" s="4">
        <v>0</v>
      </c>
      <c r="P50" s="4">
        <v>124863.46</v>
      </c>
      <c r="Q50" s="9">
        <f t="shared" si="4"/>
        <v>2.5776400156891892</v>
      </c>
    </row>
    <row r="51" spans="1:17" x14ac:dyDescent="0.2">
      <c r="A51" s="11" t="s">
        <v>84</v>
      </c>
      <c r="B51" s="4">
        <v>535076.15</v>
      </c>
      <c r="C51" s="4">
        <v>0</v>
      </c>
      <c r="D51" s="4">
        <v>535076.15</v>
      </c>
      <c r="E51" s="9">
        <f t="shared" si="1"/>
        <v>10.054798368911605</v>
      </c>
      <c r="F51" s="4">
        <v>1355.79</v>
      </c>
      <c r="G51" s="4">
        <v>0</v>
      </c>
      <c r="H51" s="4">
        <v>1355.79</v>
      </c>
      <c r="I51" s="9">
        <f t="shared" si="2"/>
        <v>3.4763846153846152</v>
      </c>
      <c r="J51" s="4">
        <v>47559.65</v>
      </c>
      <c r="K51" s="4">
        <v>0</v>
      </c>
      <c r="L51" s="4">
        <v>47559.65</v>
      </c>
      <c r="M51" s="9">
        <f t="shared" si="3"/>
        <v>10.845986316989737</v>
      </c>
      <c r="N51" s="4">
        <v>486160.71</v>
      </c>
      <c r="O51" s="4">
        <v>0</v>
      </c>
      <c r="P51" s="4">
        <v>486160.71</v>
      </c>
      <c r="Q51" s="9">
        <f t="shared" si="4"/>
        <v>10.036141078838174</v>
      </c>
    </row>
    <row r="52" spans="1:17" x14ac:dyDescent="0.2">
      <c r="A52" s="11" t="s">
        <v>36</v>
      </c>
      <c r="B52" s="4">
        <v>162793.63</v>
      </c>
      <c r="C52" s="4">
        <v>2292816.89</v>
      </c>
      <c r="D52" s="4">
        <v>2455610.52</v>
      </c>
      <c r="E52" s="9">
        <f t="shared" si="1"/>
        <v>46.144214521948285</v>
      </c>
      <c r="F52" s="4">
        <v>2517.9499999999998</v>
      </c>
      <c r="G52" s="4">
        <v>56943.02</v>
      </c>
      <c r="H52" s="4">
        <v>59460.97</v>
      </c>
      <c r="I52" s="9">
        <f t="shared" si="2"/>
        <v>152.46402564102564</v>
      </c>
      <c r="J52" s="4">
        <v>17792.28</v>
      </c>
      <c r="K52" s="4">
        <v>290147.5</v>
      </c>
      <c r="L52" s="4">
        <v>307939.78000000003</v>
      </c>
      <c r="M52" s="9">
        <f t="shared" si="3"/>
        <v>70.225719498289635</v>
      </c>
      <c r="N52" s="4">
        <v>142483.4</v>
      </c>
      <c r="O52" s="4">
        <v>1945726.37</v>
      </c>
      <c r="P52" s="4">
        <v>2088209.77</v>
      </c>
      <c r="Q52" s="9">
        <f t="shared" si="4"/>
        <v>43.108312586445365</v>
      </c>
    </row>
    <row r="53" spans="1:17" x14ac:dyDescent="0.2">
      <c r="A53" s="11" t="s">
        <v>37</v>
      </c>
      <c r="B53" s="4">
        <v>334502.71000000002</v>
      </c>
      <c r="C53" s="4">
        <v>1319150.75</v>
      </c>
      <c r="D53" s="4">
        <v>1653653.46</v>
      </c>
      <c r="E53" s="9">
        <f t="shared" si="1"/>
        <v>31.074365980156344</v>
      </c>
      <c r="F53" s="4">
        <v>3464.35</v>
      </c>
      <c r="G53" s="4">
        <v>20875.28</v>
      </c>
      <c r="H53" s="4">
        <v>24339.63</v>
      </c>
      <c r="I53" s="9">
        <f t="shared" si="2"/>
        <v>62.409307692307692</v>
      </c>
      <c r="J53" s="4">
        <v>40596.400000000001</v>
      </c>
      <c r="K53" s="4">
        <v>277254.82</v>
      </c>
      <c r="L53" s="4">
        <v>317851.21999999997</v>
      </c>
      <c r="M53" s="9">
        <f t="shared" si="3"/>
        <v>72.486025085518804</v>
      </c>
      <c r="N53" s="4">
        <v>290441.96000000002</v>
      </c>
      <c r="O53" s="4">
        <v>1021020.65</v>
      </c>
      <c r="P53" s="4">
        <v>1311462.6100000001</v>
      </c>
      <c r="Q53" s="9">
        <f t="shared" si="4"/>
        <v>27.07340083813299</v>
      </c>
    </row>
    <row r="54" spans="1:17" x14ac:dyDescent="0.2">
      <c r="A54" s="11" t="s">
        <v>38</v>
      </c>
      <c r="B54" s="4">
        <v>46798.34</v>
      </c>
      <c r="C54" s="4">
        <v>274450.02</v>
      </c>
      <c r="D54" s="4">
        <v>321248.36</v>
      </c>
      <c r="E54" s="9">
        <f t="shared" si="1"/>
        <v>6.0366874624173175</v>
      </c>
      <c r="F54" s="4">
        <v>396.12</v>
      </c>
      <c r="G54" s="4">
        <v>4293.47</v>
      </c>
      <c r="H54" s="4">
        <v>4689.59</v>
      </c>
      <c r="I54" s="9">
        <f t="shared" si="2"/>
        <v>12.024589743589743</v>
      </c>
      <c r="J54" s="4">
        <v>3285.75</v>
      </c>
      <c r="K54" s="4">
        <v>17851.439999999999</v>
      </c>
      <c r="L54" s="4">
        <v>21137.19</v>
      </c>
      <c r="M54" s="9">
        <f t="shared" si="3"/>
        <v>4.8203397947548456</v>
      </c>
      <c r="N54" s="4">
        <v>43116.47</v>
      </c>
      <c r="O54" s="4">
        <v>252305.11</v>
      </c>
      <c r="P54" s="4">
        <v>295421.58</v>
      </c>
      <c r="Q54" s="9">
        <f t="shared" si="4"/>
        <v>6.0985854957577263</v>
      </c>
    </row>
    <row r="55" spans="1:17" x14ac:dyDescent="0.2">
      <c r="A55" s="11" t="s">
        <v>39</v>
      </c>
      <c r="B55" s="4">
        <v>1125479.26</v>
      </c>
      <c r="C55" s="4">
        <v>0</v>
      </c>
      <c r="D55" s="4">
        <v>1125479.26</v>
      </c>
      <c r="E55" s="9">
        <f t="shared" si="1"/>
        <v>21.149264506915213</v>
      </c>
      <c r="F55" s="4">
        <v>0</v>
      </c>
      <c r="G55" s="4">
        <v>0</v>
      </c>
      <c r="H55" s="4">
        <v>0</v>
      </c>
      <c r="I55" s="9">
        <f t="shared" si="2"/>
        <v>0</v>
      </c>
      <c r="J55" s="4">
        <v>1125403.8700000001</v>
      </c>
      <c r="K55" s="4">
        <v>0</v>
      </c>
      <c r="L55" s="4">
        <v>1125403.8700000001</v>
      </c>
      <c r="M55" s="9">
        <f t="shared" si="3"/>
        <v>256.64854503990881</v>
      </c>
      <c r="N55" s="4">
        <v>75.39</v>
      </c>
      <c r="O55" s="4">
        <v>0</v>
      </c>
      <c r="P55" s="4">
        <v>75.39</v>
      </c>
      <c r="Q55" s="9">
        <f t="shared" si="4"/>
        <v>1.5563262525546541E-3</v>
      </c>
    </row>
    <row r="56" spans="1:17" x14ac:dyDescent="0.2">
      <c r="A56" s="11" t="s">
        <v>40</v>
      </c>
      <c r="B56" s="4">
        <v>1757500.81</v>
      </c>
      <c r="C56" s="4">
        <v>1178506.83</v>
      </c>
      <c r="D56" s="4">
        <v>2936007.64</v>
      </c>
      <c r="E56" s="9">
        <f t="shared" si="1"/>
        <v>55.171520595309687</v>
      </c>
      <c r="F56" s="4">
        <v>1545942.91</v>
      </c>
      <c r="G56" s="4">
        <v>416831.58</v>
      </c>
      <c r="H56" s="4">
        <v>1962774.49</v>
      </c>
      <c r="I56" s="9">
        <f t="shared" si="2"/>
        <v>5032.7551025641023</v>
      </c>
      <c r="J56" s="4">
        <v>41590.370000000003</v>
      </c>
      <c r="K56" s="4">
        <v>151637.42000000001</v>
      </c>
      <c r="L56" s="4">
        <v>193227.79</v>
      </c>
      <c r="M56" s="9">
        <f t="shared" si="3"/>
        <v>44.065630558722923</v>
      </c>
      <c r="N56" s="4">
        <v>169967.53</v>
      </c>
      <c r="O56" s="4">
        <v>610037.82999999996</v>
      </c>
      <c r="P56" s="4">
        <v>780005.36</v>
      </c>
      <c r="Q56" s="9">
        <f t="shared" si="4"/>
        <v>16.102172952664066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1"/>
        <v>0</v>
      </c>
      <c r="F57" s="4">
        <v>0</v>
      </c>
      <c r="G57" s="4">
        <v>0</v>
      </c>
      <c r="H57" s="4">
        <v>0</v>
      </c>
      <c r="I57" s="9">
        <f t="shared" si="2"/>
        <v>0</v>
      </c>
      <c r="J57" s="4">
        <v>0</v>
      </c>
      <c r="K57" s="4">
        <v>0</v>
      </c>
      <c r="L57" s="4">
        <v>0</v>
      </c>
      <c r="M57" s="9">
        <f t="shared" si="3"/>
        <v>0</v>
      </c>
      <c r="N57" s="4">
        <v>0</v>
      </c>
      <c r="O57" s="4">
        <v>0</v>
      </c>
      <c r="P57" s="4">
        <v>0</v>
      </c>
      <c r="Q57" s="9">
        <f t="shared" si="4"/>
        <v>0</v>
      </c>
    </row>
    <row r="58" spans="1:17" x14ac:dyDescent="0.2">
      <c r="A58" s="11" t="s">
        <v>42</v>
      </c>
      <c r="B58" s="4">
        <v>7201.57</v>
      </c>
      <c r="C58" s="4">
        <v>161918.44</v>
      </c>
      <c r="D58" s="4">
        <v>169120.01</v>
      </c>
      <c r="E58" s="9">
        <f t="shared" si="1"/>
        <v>3.1779917693926643</v>
      </c>
      <c r="F58" s="4">
        <v>3.59</v>
      </c>
      <c r="G58" s="4">
        <v>23133.77</v>
      </c>
      <c r="H58" s="4">
        <v>23137.360000000001</v>
      </c>
      <c r="I58" s="9">
        <f t="shared" si="2"/>
        <v>59.326564102564106</v>
      </c>
      <c r="J58" s="4">
        <v>174.64</v>
      </c>
      <c r="K58" s="4">
        <v>25766.87</v>
      </c>
      <c r="L58" s="4">
        <v>25941.51</v>
      </c>
      <c r="M58" s="9">
        <f t="shared" si="3"/>
        <v>5.9159657924743438</v>
      </c>
      <c r="N58" s="4">
        <v>7023.34</v>
      </c>
      <c r="O58" s="4">
        <v>113017.8</v>
      </c>
      <c r="P58" s="4">
        <v>120041.14</v>
      </c>
      <c r="Q58" s="9">
        <f t="shared" si="4"/>
        <v>2.4780896348134847</v>
      </c>
    </row>
    <row r="59" spans="1:17" x14ac:dyDescent="0.2">
      <c r="A59" s="11" t="s">
        <v>43</v>
      </c>
      <c r="B59" s="4">
        <v>157692.53</v>
      </c>
      <c r="C59" s="4">
        <v>1191.45</v>
      </c>
      <c r="D59" s="4">
        <v>158883.98000000001</v>
      </c>
      <c r="E59" s="9">
        <f t="shared" si="1"/>
        <v>2.9856430396873122</v>
      </c>
      <c r="F59" s="4">
        <v>7223.11</v>
      </c>
      <c r="G59" s="4">
        <v>0</v>
      </c>
      <c r="H59" s="4">
        <v>7223.11</v>
      </c>
      <c r="I59" s="9">
        <f t="shared" si="2"/>
        <v>18.52079487179487</v>
      </c>
      <c r="J59" s="4">
        <v>37061.39</v>
      </c>
      <c r="K59" s="4">
        <v>1191.45</v>
      </c>
      <c r="L59" s="4">
        <v>38252.839999999997</v>
      </c>
      <c r="M59" s="9">
        <f t="shared" si="3"/>
        <v>8.7235667046750276</v>
      </c>
      <c r="N59" s="4">
        <v>113408.03</v>
      </c>
      <c r="O59" s="4">
        <v>0</v>
      </c>
      <c r="P59" s="4">
        <v>113408.03</v>
      </c>
      <c r="Q59" s="9">
        <f t="shared" si="4"/>
        <v>2.3411579034289134</v>
      </c>
    </row>
    <row r="60" spans="1:17" x14ac:dyDescent="0.2">
      <c r="A60" s="11" t="s">
        <v>44</v>
      </c>
      <c r="B60" s="4">
        <v>1022838.92</v>
      </c>
      <c r="C60" s="4">
        <v>0</v>
      </c>
      <c r="D60" s="4">
        <v>1022838.92</v>
      </c>
      <c r="E60" s="9">
        <f t="shared" si="1"/>
        <v>19.220514882742034</v>
      </c>
      <c r="F60" s="4">
        <v>16795.349999999999</v>
      </c>
      <c r="G60" s="4">
        <v>0</v>
      </c>
      <c r="H60" s="4">
        <v>16795.349999999999</v>
      </c>
      <c r="I60" s="9">
        <f t="shared" si="2"/>
        <v>43.064999999999998</v>
      </c>
      <c r="J60" s="4">
        <v>694041.95</v>
      </c>
      <c r="K60" s="4">
        <v>0</v>
      </c>
      <c r="L60" s="4">
        <v>694041.95</v>
      </c>
      <c r="M60" s="9">
        <f t="shared" si="3"/>
        <v>158.27638540478904</v>
      </c>
      <c r="N60" s="4">
        <v>312001.62</v>
      </c>
      <c r="O60" s="4">
        <v>0</v>
      </c>
      <c r="P60" s="4">
        <v>312001.62</v>
      </c>
      <c r="Q60" s="9">
        <f t="shared" si="4"/>
        <v>6.4408583637827457</v>
      </c>
    </row>
    <row r="61" spans="1:17" x14ac:dyDescent="0.2">
      <c r="A61" s="11" t="s">
        <v>45</v>
      </c>
      <c r="B61" s="4">
        <v>59984.44</v>
      </c>
      <c r="C61" s="4">
        <v>232211.76</v>
      </c>
      <c r="D61" s="4">
        <v>292196.2</v>
      </c>
      <c r="E61" s="9">
        <f t="shared" si="1"/>
        <v>5.4907584185207456</v>
      </c>
      <c r="F61" s="4">
        <v>431.51</v>
      </c>
      <c r="G61" s="4">
        <v>2641.72</v>
      </c>
      <c r="H61" s="4">
        <v>3073.23</v>
      </c>
      <c r="I61" s="9">
        <f t="shared" si="2"/>
        <v>7.8800769230769232</v>
      </c>
      <c r="J61" s="4">
        <v>2244.48</v>
      </c>
      <c r="K61" s="4">
        <v>13879.96</v>
      </c>
      <c r="L61" s="4">
        <v>16124.44</v>
      </c>
      <c r="M61" s="9">
        <f t="shared" si="3"/>
        <v>3.6771812998859752</v>
      </c>
      <c r="N61" s="4">
        <v>57308.45</v>
      </c>
      <c r="O61" s="4">
        <v>215690.08</v>
      </c>
      <c r="P61" s="4">
        <v>272998.53000000003</v>
      </c>
      <c r="Q61" s="9">
        <f t="shared" si="4"/>
        <v>5.635691459713879</v>
      </c>
    </row>
    <row r="62" spans="1:17" x14ac:dyDescent="0.2">
      <c r="A62" s="11" t="s">
        <v>46</v>
      </c>
      <c r="B62" s="4">
        <v>107985.21</v>
      </c>
      <c r="C62" s="4">
        <v>3008.71</v>
      </c>
      <c r="D62" s="4">
        <v>110993.92</v>
      </c>
      <c r="E62" s="9">
        <f t="shared" si="1"/>
        <v>2.0857245941070355</v>
      </c>
      <c r="F62" s="4">
        <v>852.41</v>
      </c>
      <c r="G62" s="4">
        <v>0</v>
      </c>
      <c r="H62" s="4">
        <v>852.41</v>
      </c>
      <c r="I62" s="9">
        <f t="shared" si="2"/>
        <v>2.1856666666666666</v>
      </c>
      <c r="J62" s="4">
        <v>4995.3900000000003</v>
      </c>
      <c r="K62" s="4">
        <v>0</v>
      </c>
      <c r="L62" s="4">
        <v>4995.3900000000003</v>
      </c>
      <c r="M62" s="9">
        <f t="shared" si="3"/>
        <v>1.1391995438996581</v>
      </c>
      <c r="N62" s="4">
        <v>102137.41</v>
      </c>
      <c r="O62" s="4">
        <v>3008.71</v>
      </c>
      <c r="P62" s="4">
        <v>105146.12</v>
      </c>
      <c r="Q62" s="9">
        <f t="shared" si="4"/>
        <v>2.1706017629693855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36460</v>
      </c>
      <c r="C64" s="4">
        <v>0</v>
      </c>
      <c r="D64" s="4">
        <v>36460</v>
      </c>
      <c r="E64" s="9">
        <f t="shared" si="1"/>
        <v>0.68513229104028861</v>
      </c>
      <c r="F64" s="4">
        <v>0</v>
      </c>
      <c r="G64" s="4">
        <v>0</v>
      </c>
      <c r="H64" s="4">
        <v>0</v>
      </c>
      <c r="I64" s="9">
        <f t="shared" si="2"/>
        <v>0</v>
      </c>
      <c r="J64" s="4">
        <v>36023</v>
      </c>
      <c r="K64" s="4">
        <v>0</v>
      </c>
      <c r="L64" s="4">
        <v>36023</v>
      </c>
      <c r="M64" s="9">
        <f t="shared" si="3"/>
        <v>8.2150513112884838</v>
      </c>
      <c r="N64" s="4">
        <v>437</v>
      </c>
      <c r="O64" s="4">
        <v>0</v>
      </c>
      <c r="P64" s="4">
        <v>437</v>
      </c>
      <c r="Q64" s="9">
        <f t="shared" si="4"/>
        <v>9.0212836233768915E-3</v>
      </c>
    </row>
    <row r="65" spans="1:17" x14ac:dyDescent="0.2">
      <c r="A65" s="11" t="s">
        <v>48</v>
      </c>
      <c r="B65" s="4">
        <v>7699977.7199999997</v>
      </c>
      <c r="C65" s="4">
        <v>0</v>
      </c>
      <c r="D65" s="4">
        <v>7699977.7199999997</v>
      </c>
      <c r="E65" s="9">
        <f t="shared" si="1"/>
        <v>144.69290664461815</v>
      </c>
      <c r="F65" s="4">
        <v>7677.81</v>
      </c>
      <c r="G65" s="4">
        <v>0</v>
      </c>
      <c r="H65" s="4">
        <v>7677.81</v>
      </c>
      <c r="I65" s="9">
        <f t="shared" si="2"/>
        <v>19.686692307692308</v>
      </c>
      <c r="J65" s="4">
        <v>382667.5</v>
      </c>
      <c r="K65" s="4">
        <v>0</v>
      </c>
      <c r="L65" s="4">
        <v>382667.5</v>
      </c>
      <c r="M65" s="9">
        <f t="shared" si="3"/>
        <v>87.267388825541616</v>
      </c>
      <c r="N65" s="4">
        <v>7309632.4100000001</v>
      </c>
      <c r="O65" s="4">
        <v>0</v>
      </c>
      <c r="P65" s="4">
        <v>7309632.4100000001</v>
      </c>
      <c r="Q65" s="9">
        <f t="shared" si="4"/>
        <v>150.89763650626534</v>
      </c>
    </row>
    <row r="66" spans="1:17" x14ac:dyDescent="0.2">
      <c r="A66" s="11" t="s">
        <v>49</v>
      </c>
      <c r="B66" s="4">
        <v>6102454.3300000001</v>
      </c>
      <c r="C66" s="4">
        <v>0</v>
      </c>
      <c r="D66" s="4">
        <v>6102454.3300000001</v>
      </c>
      <c r="E66" s="9">
        <f t="shared" si="1"/>
        <v>114.67329994738425</v>
      </c>
      <c r="F66" s="4">
        <v>7301.8</v>
      </c>
      <c r="G66" s="4">
        <v>0</v>
      </c>
      <c r="H66" s="4">
        <v>7301.8</v>
      </c>
      <c r="I66" s="9">
        <f t="shared" si="2"/>
        <v>18.722564102564103</v>
      </c>
      <c r="J66" s="4">
        <v>1403273.98</v>
      </c>
      <c r="K66" s="4">
        <v>0</v>
      </c>
      <c r="L66" s="4">
        <v>1403273.98</v>
      </c>
      <c r="M66" s="9">
        <f t="shared" si="3"/>
        <v>320.01687115165333</v>
      </c>
      <c r="N66" s="4">
        <v>4691878.55</v>
      </c>
      <c r="O66" s="4">
        <v>0</v>
      </c>
      <c r="P66" s="4">
        <v>4691878.55</v>
      </c>
      <c r="Q66" s="9">
        <f t="shared" si="4"/>
        <v>96.857590677318797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1"/>
        <v>0</v>
      </c>
      <c r="F67" s="4">
        <v>0</v>
      </c>
      <c r="G67" s="4">
        <v>0</v>
      </c>
      <c r="H67" s="4">
        <v>0</v>
      </c>
      <c r="I67" s="9">
        <f t="shared" si="2"/>
        <v>0</v>
      </c>
      <c r="J67" s="4">
        <v>0</v>
      </c>
      <c r="K67" s="4">
        <v>0</v>
      </c>
      <c r="L67" s="4">
        <v>0</v>
      </c>
      <c r="M67" s="9">
        <f t="shared" si="3"/>
        <v>0</v>
      </c>
      <c r="N67" s="4">
        <v>0</v>
      </c>
      <c r="O67" s="4">
        <v>0</v>
      </c>
      <c r="P67" s="4">
        <v>0</v>
      </c>
      <c r="Q67" s="9">
        <f t="shared" si="4"/>
        <v>0</v>
      </c>
    </row>
    <row r="68" spans="1:17" x14ac:dyDescent="0.2">
      <c r="A68" s="11" t="s">
        <v>51</v>
      </c>
      <c r="B68" s="4">
        <v>32831962.920000002</v>
      </c>
      <c r="C68" s="4">
        <v>0</v>
      </c>
      <c r="D68" s="4">
        <v>32831962.920000002</v>
      </c>
      <c r="E68" s="9">
        <f t="shared" si="1"/>
        <v>616.95660929043902</v>
      </c>
      <c r="F68" s="4">
        <v>337521.48</v>
      </c>
      <c r="G68" s="4">
        <v>0</v>
      </c>
      <c r="H68" s="4">
        <v>337521.48</v>
      </c>
      <c r="I68" s="9">
        <f t="shared" si="2"/>
        <v>865.43969230769221</v>
      </c>
      <c r="J68" s="4">
        <v>723876.14</v>
      </c>
      <c r="K68" s="4">
        <v>0</v>
      </c>
      <c r="L68" s="4">
        <v>723876.14</v>
      </c>
      <c r="M68" s="9">
        <f t="shared" si="3"/>
        <v>165.08007753705814</v>
      </c>
      <c r="N68" s="4">
        <v>31770565.300000001</v>
      </c>
      <c r="O68" s="4">
        <v>0</v>
      </c>
      <c r="P68" s="4">
        <v>31770565.300000001</v>
      </c>
      <c r="Q68" s="9">
        <f t="shared" si="4"/>
        <v>655.86105365289734</v>
      </c>
    </row>
    <row r="69" spans="1:17" x14ac:dyDescent="0.2">
      <c r="A69" s="11" t="s">
        <v>52</v>
      </c>
      <c r="B69" s="4">
        <v>1028494.75</v>
      </c>
      <c r="C69" s="4">
        <v>0</v>
      </c>
      <c r="D69" s="4">
        <v>1028494.75</v>
      </c>
      <c r="E69" s="9">
        <f t="shared" si="1"/>
        <v>19.326795512627783</v>
      </c>
      <c r="F69" s="4">
        <v>0</v>
      </c>
      <c r="G69" s="4">
        <v>0</v>
      </c>
      <c r="H69" s="4">
        <v>0</v>
      </c>
      <c r="I69" s="9">
        <f t="shared" si="2"/>
        <v>0</v>
      </c>
      <c r="J69" s="4">
        <v>242104.47</v>
      </c>
      <c r="K69" s="4">
        <v>0</v>
      </c>
      <c r="L69" s="4">
        <v>242104.47</v>
      </c>
      <c r="M69" s="9">
        <f t="shared" si="3"/>
        <v>55.211965792474345</v>
      </c>
      <c r="N69" s="4">
        <v>786390.28</v>
      </c>
      <c r="O69" s="4">
        <v>0</v>
      </c>
      <c r="P69" s="4">
        <v>786390.28</v>
      </c>
      <c r="Q69" s="9">
        <f t="shared" si="4"/>
        <v>16.233981131685969</v>
      </c>
    </row>
    <row r="70" spans="1:17" x14ac:dyDescent="0.2">
      <c r="A70" s="11" t="s">
        <v>53</v>
      </c>
      <c r="B70" s="4">
        <v>54100505.039999999</v>
      </c>
      <c r="C70" s="4">
        <v>0</v>
      </c>
      <c r="D70" s="4">
        <v>54100505.039999999</v>
      </c>
      <c r="E70" s="9">
        <f t="shared" si="1"/>
        <v>1016.6210357787131</v>
      </c>
      <c r="F70" s="4">
        <v>71195.02</v>
      </c>
      <c r="G70" s="4">
        <v>0</v>
      </c>
      <c r="H70" s="4">
        <v>71195.02</v>
      </c>
      <c r="I70" s="9">
        <f t="shared" si="2"/>
        <v>182.55133333333333</v>
      </c>
      <c r="J70" s="4">
        <v>2621849.2000000002</v>
      </c>
      <c r="K70" s="4">
        <v>0</v>
      </c>
      <c r="L70" s="4">
        <v>2621849.2000000002</v>
      </c>
      <c r="M70" s="9">
        <f t="shared" si="3"/>
        <v>597.91315849486887</v>
      </c>
      <c r="N70" s="4">
        <v>51407460.82</v>
      </c>
      <c r="O70" s="4">
        <v>0</v>
      </c>
      <c r="P70" s="4">
        <v>51407460.82</v>
      </c>
      <c r="Q70" s="9">
        <f t="shared" si="4"/>
        <v>1061.2386371049317</v>
      </c>
    </row>
    <row r="71" spans="1:17" x14ac:dyDescent="0.2">
      <c r="A71" s="11" t="s">
        <v>54</v>
      </c>
      <c r="B71" s="4">
        <v>891648.36</v>
      </c>
      <c r="C71" s="4">
        <v>0</v>
      </c>
      <c r="D71" s="4">
        <v>891648.36</v>
      </c>
      <c r="E71" s="9">
        <f t="shared" si="1"/>
        <v>16.755268340348767</v>
      </c>
      <c r="F71" s="4">
        <v>149758.82999999999</v>
      </c>
      <c r="G71" s="4">
        <v>0</v>
      </c>
      <c r="H71" s="4">
        <v>149758.82999999999</v>
      </c>
      <c r="I71" s="9">
        <f t="shared" si="2"/>
        <v>383.99699999999996</v>
      </c>
      <c r="J71" s="4">
        <v>56008.54</v>
      </c>
      <c r="K71" s="4">
        <v>0</v>
      </c>
      <c r="L71" s="4">
        <v>56008.54</v>
      </c>
      <c r="M71" s="9">
        <f t="shared" si="3"/>
        <v>12.772757126567845</v>
      </c>
      <c r="N71" s="4">
        <v>685880.99</v>
      </c>
      <c r="O71" s="4">
        <v>0</v>
      </c>
      <c r="P71" s="4">
        <v>685880.99</v>
      </c>
      <c r="Q71" s="9">
        <f t="shared" si="4"/>
        <v>14.159100555314712</v>
      </c>
    </row>
    <row r="72" spans="1:17" x14ac:dyDescent="0.2">
      <c r="A72" s="11" t="s">
        <v>55</v>
      </c>
      <c r="B72" s="4">
        <v>147496</v>
      </c>
      <c r="C72" s="4">
        <v>0</v>
      </c>
      <c r="D72" s="4">
        <v>147496</v>
      </c>
      <c r="E72" s="9">
        <f t="shared" si="1"/>
        <v>2.7716476247745039</v>
      </c>
      <c r="F72" s="4">
        <v>0</v>
      </c>
      <c r="G72" s="4">
        <v>0</v>
      </c>
      <c r="H72" s="4">
        <v>0</v>
      </c>
      <c r="I72" s="9">
        <f t="shared" si="2"/>
        <v>0</v>
      </c>
      <c r="J72" s="4">
        <v>121096</v>
      </c>
      <c r="K72" s="4">
        <v>0</v>
      </c>
      <c r="L72" s="4">
        <v>121096</v>
      </c>
      <c r="M72" s="9">
        <f t="shared" si="3"/>
        <v>27.615963511972634</v>
      </c>
      <c r="N72" s="4">
        <v>26400</v>
      </c>
      <c r="O72" s="4">
        <v>0</v>
      </c>
      <c r="P72" s="4">
        <v>26400</v>
      </c>
      <c r="Q72" s="9">
        <f t="shared" si="4"/>
        <v>0.54499287793398155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1"/>
        <v>0</v>
      </c>
      <c r="F73" s="4">
        <v>0</v>
      </c>
      <c r="G73" s="4">
        <v>0</v>
      </c>
      <c r="H73" s="4">
        <v>0</v>
      </c>
      <c r="I73" s="9">
        <f t="shared" si="2"/>
        <v>0</v>
      </c>
      <c r="J73" s="4">
        <v>0</v>
      </c>
      <c r="K73" s="4">
        <v>0</v>
      </c>
      <c r="L73" s="4">
        <v>0</v>
      </c>
      <c r="M73" s="9">
        <f t="shared" si="3"/>
        <v>0</v>
      </c>
      <c r="N73" s="4">
        <v>0</v>
      </c>
      <c r="O73" s="4">
        <v>0</v>
      </c>
      <c r="P73" s="4">
        <v>0</v>
      </c>
      <c r="Q73" s="9">
        <f t="shared" si="4"/>
        <v>0</v>
      </c>
    </row>
    <row r="74" spans="1:17" x14ac:dyDescent="0.2">
      <c r="A74" s="11" t="s">
        <v>57</v>
      </c>
      <c r="B74" s="4">
        <v>10879720.08</v>
      </c>
      <c r="C74" s="4">
        <v>0</v>
      </c>
      <c r="D74" s="4">
        <v>10879720.08</v>
      </c>
      <c r="E74" s="9">
        <f t="shared" si="1"/>
        <v>204.44452946482261</v>
      </c>
      <c r="F74" s="4">
        <v>22373.59</v>
      </c>
      <c r="G74" s="4">
        <v>0</v>
      </c>
      <c r="H74" s="4">
        <v>22373.59</v>
      </c>
      <c r="I74" s="9">
        <f t="shared" si="2"/>
        <v>57.368179487179489</v>
      </c>
      <c r="J74" s="4">
        <v>971130.65</v>
      </c>
      <c r="K74" s="4">
        <v>0</v>
      </c>
      <c r="L74" s="4">
        <v>971130.65</v>
      </c>
      <c r="M74" s="9">
        <f t="shared" si="3"/>
        <v>221.46651083238314</v>
      </c>
      <c r="N74" s="4">
        <v>9886215.8399999999</v>
      </c>
      <c r="O74" s="4">
        <v>0</v>
      </c>
      <c r="P74" s="4">
        <v>9886215.8399999999</v>
      </c>
      <c r="Q74" s="9">
        <f t="shared" si="4"/>
        <v>204.08777358023161</v>
      </c>
    </row>
    <row r="75" spans="1:17" x14ac:dyDescent="0.2">
      <c r="A75" s="11" t="s">
        <v>58</v>
      </c>
      <c r="B75" s="4">
        <v>21632.89</v>
      </c>
      <c r="C75" s="4">
        <v>0</v>
      </c>
      <c r="D75" s="4">
        <v>21632.89</v>
      </c>
      <c r="E75" s="9">
        <f t="shared" si="1"/>
        <v>0.40651101172579673</v>
      </c>
      <c r="F75" s="4">
        <v>0</v>
      </c>
      <c r="G75" s="4">
        <v>0</v>
      </c>
      <c r="H75" s="4">
        <v>0</v>
      </c>
      <c r="I75" s="9">
        <f t="shared" si="2"/>
        <v>0</v>
      </c>
      <c r="J75" s="4">
        <v>1419.54</v>
      </c>
      <c r="K75" s="4">
        <v>0</v>
      </c>
      <c r="L75" s="4">
        <v>1419.54</v>
      </c>
      <c r="M75" s="9">
        <f t="shared" si="3"/>
        <v>0.32372633979475485</v>
      </c>
      <c r="N75" s="4">
        <v>20213.349999999999</v>
      </c>
      <c r="O75" s="4">
        <v>0</v>
      </c>
      <c r="P75" s="4">
        <v>20213.349999999999</v>
      </c>
      <c r="Q75" s="9">
        <f t="shared" si="4"/>
        <v>0.4172777192873805</v>
      </c>
    </row>
    <row r="76" spans="1:17" x14ac:dyDescent="0.2">
      <c r="A76" s="11" t="s">
        <v>59</v>
      </c>
      <c r="B76" s="4">
        <v>13458409.529999999</v>
      </c>
      <c r="C76" s="4">
        <v>0</v>
      </c>
      <c r="D76" s="4">
        <v>13458409.529999999</v>
      </c>
      <c r="E76" s="9">
        <f t="shared" si="1"/>
        <v>252.90156212417318</v>
      </c>
      <c r="F76" s="4">
        <v>18816.47</v>
      </c>
      <c r="G76" s="4">
        <v>0</v>
      </c>
      <c r="H76" s="4">
        <v>18816.47</v>
      </c>
      <c r="I76" s="9">
        <f t="shared" si="2"/>
        <v>48.247358974358974</v>
      </c>
      <c r="J76" s="4">
        <v>387529.2</v>
      </c>
      <c r="K76" s="4">
        <v>0</v>
      </c>
      <c r="L76" s="4">
        <v>387529.2</v>
      </c>
      <c r="M76" s="9">
        <f t="shared" si="3"/>
        <v>88.376100342075262</v>
      </c>
      <c r="N76" s="4">
        <v>13052063.859999999</v>
      </c>
      <c r="O76" s="4">
        <v>0</v>
      </c>
      <c r="P76" s="4">
        <v>13052063.859999999</v>
      </c>
      <c r="Q76" s="9">
        <f t="shared" si="4"/>
        <v>269.44249416816331</v>
      </c>
    </row>
    <row r="77" spans="1:17" x14ac:dyDescent="0.2">
      <c r="A77" s="11" t="s">
        <v>60</v>
      </c>
      <c r="B77" s="4">
        <v>121395.36</v>
      </c>
      <c r="C77" s="4">
        <v>0</v>
      </c>
      <c r="D77" s="4">
        <v>121395.36</v>
      </c>
      <c r="E77" s="9">
        <f t="shared" si="1"/>
        <v>2.2811815995189417</v>
      </c>
      <c r="F77" s="4">
        <v>0</v>
      </c>
      <c r="G77" s="4">
        <v>0</v>
      </c>
      <c r="H77" s="4">
        <v>0</v>
      </c>
      <c r="I77" s="9">
        <f t="shared" si="2"/>
        <v>0</v>
      </c>
      <c r="J77" s="4">
        <v>4643.3999999999996</v>
      </c>
      <c r="K77" s="4">
        <v>0</v>
      </c>
      <c r="L77" s="4">
        <v>4643.3999999999996</v>
      </c>
      <c r="M77" s="9">
        <f t="shared" si="3"/>
        <v>1.058928164196123</v>
      </c>
      <c r="N77" s="4">
        <v>116751.96</v>
      </c>
      <c r="O77" s="4">
        <v>0</v>
      </c>
      <c r="P77" s="4">
        <v>116751.96</v>
      </c>
      <c r="Q77" s="9">
        <f t="shared" si="4"/>
        <v>2.4101888895770114</v>
      </c>
    </row>
    <row r="78" spans="1:17" x14ac:dyDescent="0.2">
      <c r="A78" s="11" t="s">
        <v>61</v>
      </c>
      <c r="B78" s="4">
        <v>173844917.19999999</v>
      </c>
      <c r="C78" s="4">
        <v>0</v>
      </c>
      <c r="D78" s="4">
        <v>173844917.19999999</v>
      </c>
      <c r="E78" s="9">
        <f t="shared" si="1"/>
        <v>3266.7791115453997</v>
      </c>
      <c r="F78" s="4">
        <v>213809.71</v>
      </c>
      <c r="G78" s="4">
        <v>0</v>
      </c>
      <c r="H78" s="4">
        <v>213809.71</v>
      </c>
      <c r="I78" s="9">
        <f t="shared" si="2"/>
        <v>548.23002564102558</v>
      </c>
      <c r="J78" s="4">
        <v>4762756.97</v>
      </c>
      <c r="K78" s="4">
        <v>0</v>
      </c>
      <c r="L78" s="4">
        <v>4762756.97</v>
      </c>
      <c r="M78" s="9">
        <f t="shared" si="3"/>
        <v>1086.1475416191561</v>
      </c>
      <c r="N78" s="4">
        <v>168868350.52000001</v>
      </c>
      <c r="O78" s="4">
        <v>0</v>
      </c>
      <c r="P78" s="4">
        <v>168868350.52000001</v>
      </c>
      <c r="Q78" s="9">
        <f t="shared" si="4"/>
        <v>3486.0624371916356</v>
      </c>
    </row>
    <row r="79" spans="1:17" x14ac:dyDescent="0.2">
      <c r="A79" s="11" t="s">
        <v>62</v>
      </c>
      <c r="B79" s="4">
        <v>10398088.609999999</v>
      </c>
      <c r="C79" s="4">
        <v>0</v>
      </c>
      <c r="D79" s="4">
        <v>10398088.609999999</v>
      </c>
      <c r="E79" s="9">
        <f t="shared" ref="E79:E83" si="5">D79/$C$5</f>
        <v>195.39402829975947</v>
      </c>
      <c r="F79" s="4">
        <v>14501.07</v>
      </c>
      <c r="G79" s="4">
        <v>0</v>
      </c>
      <c r="H79" s="4">
        <v>14501.07</v>
      </c>
      <c r="I79" s="9">
        <f t="shared" ref="I79:I83" si="6">H79/$C$6</f>
        <v>37.18223076923077</v>
      </c>
      <c r="J79" s="4">
        <v>745574.19</v>
      </c>
      <c r="K79" s="4">
        <v>0</v>
      </c>
      <c r="L79" s="4">
        <v>745574.19</v>
      </c>
      <c r="M79" s="9">
        <f t="shared" ref="M79:M83" si="7">L79/$C$7</f>
        <v>170.02832155074114</v>
      </c>
      <c r="N79" s="4">
        <v>9638013.3499999996</v>
      </c>
      <c r="O79" s="4">
        <v>0</v>
      </c>
      <c r="P79" s="4">
        <v>9638013.3499999996</v>
      </c>
      <c r="Q79" s="9">
        <f t="shared" ref="Q79:Q83" si="8">P79/$C$8</f>
        <v>198.9639633781301</v>
      </c>
    </row>
    <row r="80" spans="1:17" x14ac:dyDescent="0.2">
      <c r="A80" s="11" t="s">
        <v>63</v>
      </c>
      <c r="B80" s="4">
        <v>0</v>
      </c>
      <c r="C80" s="4">
        <v>0</v>
      </c>
      <c r="D80" s="4">
        <v>0</v>
      </c>
      <c r="E80" s="9">
        <f t="shared" si="5"/>
        <v>0</v>
      </c>
      <c r="F80" s="4">
        <v>0</v>
      </c>
      <c r="G80" s="4">
        <v>0</v>
      </c>
      <c r="H80" s="4">
        <v>0</v>
      </c>
      <c r="I80" s="9">
        <f t="shared" si="6"/>
        <v>0</v>
      </c>
      <c r="J80" s="4">
        <v>0</v>
      </c>
      <c r="K80" s="4">
        <v>0</v>
      </c>
      <c r="L80" s="4">
        <v>0</v>
      </c>
      <c r="M80" s="9">
        <f t="shared" si="7"/>
        <v>0</v>
      </c>
      <c r="N80" s="4">
        <v>0</v>
      </c>
      <c r="O80" s="4">
        <v>0</v>
      </c>
      <c r="P80" s="4">
        <v>0</v>
      </c>
      <c r="Q80" s="9">
        <f t="shared" si="8"/>
        <v>0</v>
      </c>
    </row>
    <row r="81" spans="1:17" x14ac:dyDescent="0.2">
      <c r="A81" s="11" t="s">
        <v>64</v>
      </c>
      <c r="B81" s="4">
        <v>1485605.56</v>
      </c>
      <c r="C81" s="4">
        <v>0</v>
      </c>
      <c r="D81" s="4">
        <v>1485605.56</v>
      </c>
      <c r="E81" s="9">
        <f t="shared" si="5"/>
        <v>27.916520595309681</v>
      </c>
      <c r="F81" s="4">
        <v>0</v>
      </c>
      <c r="G81" s="4">
        <v>0</v>
      </c>
      <c r="H81" s="4">
        <v>0</v>
      </c>
      <c r="I81" s="9">
        <f t="shared" si="6"/>
        <v>0</v>
      </c>
      <c r="J81" s="4">
        <v>335483.03999999998</v>
      </c>
      <c r="K81" s="4">
        <v>0</v>
      </c>
      <c r="L81" s="4">
        <v>335483.03999999998</v>
      </c>
      <c r="M81" s="9">
        <f t="shared" si="7"/>
        <v>76.506964652223488</v>
      </c>
      <c r="N81" s="4">
        <v>1150122.52</v>
      </c>
      <c r="O81" s="4">
        <v>0</v>
      </c>
      <c r="P81" s="4">
        <v>1150122.52</v>
      </c>
      <c r="Q81" s="9">
        <f t="shared" si="8"/>
        <v>23.742749323919821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5"/>
        <v>0</v>
      </c>
      <c r="F82" s="4">
        <v>0</v>
      </c>
      <c r="G82" s="4">
        <v>0</v>
      </c>
      <c r="H82" s="4">
        <v>0</v>
      </c>
      <c r="I82" s="9">
        <f t="shared" si="6"/>
        <v>0</v>
      </c>
      <c r="J82" s="4">
        <v>0</v>
      </c>
      <c r="K82" s="4">
        <v>0</v>
      </c>
      <c r="L82" s="4">
        <v>0</v>
      </c>
      <c r="M82" s="9">
        <f t="shared" si="7"/>
        <v>0</v>
      </c>
      <c r="N82" s="4">
        <v>0</v>
      </c>
      <c r="O82" s="4">
        <v>0</v>
      </c>
      <c r="P82" s="4">
        <v>0</v>
      </c>
      <c r="Q82" s="9">
        <f t="shared" si="8"/>
        <v>0</v>
      </c>
    </row>
    <row r="83" spans="1:17" x14ac:dyDescent="0.2">
      <c r="A83" s="11" t="s">
        <v>66</v>
      </c>
      <c r="B83" s="4">
        <v>4234123</v>
      </c>
      <c r="C83" s="4">
        <v>0</v>
      </c>
      <c r="D83" s="4">
        <v>4234123</v>
      </c>
      <c r="E83" s="9">
        <f t="shared" si="5"/>
        <v>79.564848917618761</v>
      </c>
      <c r="F83" s="4">
        <v>0</v>
      </c>
      <c r="G83" s="4">
        <v>0</v>
      </c>
      <c r="H83" s="4">
        <v>0</v>
      </c>
      <c r="I83" s="9">
        <f t="shared" si="6"/>
        <v>0</v>
      </c>
      <c r="J83" s="4">
        <v>120407</v>
      </c>
      <c r="K83" s="4">
        <v>0</v>
      </c>
      <c r="L83" s="4">
        <v>120407</v>
      </c>
      <c r="M83" s="9">
        <f t="shared" si="7"/>
        <v>27.458836944127707</v>
      </c>
      <c r="N83" s="4">
        <v>4113716</v>
      </c>
      <c r="O83" s="4">
        <v>0</v>
      </c>
      <c r="P83" s="4">
        <v>4113716</v>
      </c>
      <c r="Q83" s="9">
        <f t="shared" si="8"/>
        <v>84.922194009207075</v>
      </c>
    </row>
    <row r="85" spans="1:17" x14ac:dyDescent="0.2">
      <c r="A85" s="24" t="s">
        <v>94</v>
      </c>
    </row>
    <row r="86" spans="1:17" x14ac:dyDescent="0.2">
      <c r="A86" s="25" t="s">
        <v>99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24" t="s">
        <v>108</v>
      </c>
    </row>
    <row r="90" spans="1:17" x14ac:dyDescent="0.2">
      <c r="A90" s="24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2209</v>
      </c>
      <c r="C5" s="15">
        <f>SUM(C6:C8)</f>
        <v>25660</v>
      </c>
      <c r="D5" s="16">
        <f>C5/B5</f>
        <v>11.61611588954278</v>
      </c>
      <c r="E5" s="17">
        <f>E12*12</f>
        <v>66248.168212003118</v>
      </c>
    </row>
    <row r="6" spans="1:17" x14ac:dyDescent="0.2">
      <c r="A6" s="3" t="s">
        <v>75</v>
      </c>
      <c r="B6" s="4">
        <v>11</v>
      </c>
      <c r="C6" s="4">
        <v>132</v>
      </c>
      <c r="D6" s="14">
        <f t="shared" ref="D6:D8" si="0">C6/B6</f>
        <v>12</v>
      </c>
      <c r="E6" s="8">
        <f>I12*12</f>
        <v>102095.29545454546</v>
      </c>
    </row>
    <row r="7" spans="1:17" x14ac:dyDescent="0.2">
      <c r="A7" s="3" t="s">
        <v>76</v>
      </c>
      <c r="B7" s="4">
        <v>165</v>
      </c>
      <c r="C7" s="4">
        <v>1961</v>
      </c>
      <c r="D7" s="14">
        <f t="shared" si="0"/>
        <v>11.884848484848485</v>
      </c>
      <c r="E7" s="8">
        <f>M12*12</f>
        <v>67795.260764915874</v>
      </c>
    </row>
    <row r="8" spans="1:17" x14ac:dyDescent="0.2">
      <c r="A8" s="3" t="s">
        <v>85</v>
      </c>
      <c r="B8" s="4">
        <v>2033</v>
      </c>
      <c r="C8" s="4">
        <v>23567</v>
      </c>
      <c r="D8" s="14">
        <f t="shared" si="0"/>
        <v>11.592228234136744</v>
      </c>
      <c r="E8" s="8">
        <f>Q12*12</f>
        <v>65918.653666567669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131262107.04000001</v>
      </c>
      <c r="C12" s="6">
        <f>SUM(C14:C83)</f>
        <v>10398559.319999998</v>
      </c>
      <c r="D12" s="6">
        <f>SUM(D14:D24)+SUM(D31:D83)</f>
        <v>141660666.36000001</v>
      </c>
      <c r="E12" s="13">
        <f>D12/$C$5</f>
        <v>5520.6806843335935</v>
      </c>
      <c r="F12" s="6">
        <f>SUM(F14:F24)+SUM(F31:F83)</f>
        <v>981543.24000000011</v>
      </c>
      <c r="G12" s="6">
        <f>SUM(G14:G83)</f>
        <v>141505.01</v>
      </c>
      <c r="H12" s="6">
        <f>SUM(H14:H24)+SUM(H31:H83)</f>
        <v>1123048.25</v>
      </c>
      <c r="I12" s="13">
        <f>H12/$C$6</f>
        <v>8507.941287878788</v>
      </c>
      <c r="J12" s="6">
        <f>SUM(J14:J24)+SUM(J31:J83)</f>
        <v>9118132.7400000021</v>
      </c>
      <c r="K12" s="6">
        <f>SUM(K14:K83)</f>
        <v>1960742.7899999998</v>
      </c>
      <c r="L12" s="6">
        <f>SUM(L14:L24)+SUM(L31:L83)</f>
        <v>11078875.530000001</v>
      </c>
      <c r="M12" s="13">
        <f>L12/$C$7</f>
        <v>5649.6050637429889</v>
      </c>
      <c r="N12" s="6">
        <f>SUM(N14:N24)+SUM(N31:N83)</f>
        <v>121162431.06</v>
      </c>
      <c r="O12" s="6">
        <f>SUM(O14:O83)</f>
        <v>8296311.5199999986</v>
      </c>
      <c r="P12" s="6">
        <f>SUM(P14:P24)+SUM(P31:P83)</f>
        <v>129458742.58000003</v>
      </c>
      <c r="Q12" s="13">
        <f>P12/$C$8</f>
        <v>5493.221138880639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509493.74</v>
      </c>
      <c r="C14" s="4">
        <v>0</v>
      </c>
      <c r="D14" s="4">
        <v>509493.74</v>
      </c>
      <c r="E14" s="9">
        <f>D14/$C$5</f>
        <v>19.855562743569759</v>
      </c>
      <c r="F14" s="4">
        <v>23582.92</v>
      </c>
      <c r="G14" s="4">
        <v>0</v>
      </c>
      <c r="H14" s="4">
        <v>23582.92</v>
      </c>
      <c r="I14" s="9">
        <f>H14/$C$6</f>
        <v>178.65848484848485</v>
      </c>
      <c r="J14" s="4">
        <v>485910.82</v>
      </c>
      <c r="K14" s="4">
        <v>0</v>
      </c>
      <c r="L14" s="4">
        <v>485910.82</v>
      </c>
      <c r="M14" s="9">
        <f>L14/$C$7</f>
        <v>247.78726160122386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49581.18</v>
      </c>
      <c r="C15" s="4">
        <v>304051.31</v>
      </c>
      <c r="D15" s="4">
        <v>353632.49</v>
      </c>
      <c r="E15" s="9">
        <f t="shared" ref="E15:E78" si="1">D15/$C$5</f>
        <v>13.781468823070927</v>
      </c>
      <c r="F15" s="4">
        <v>1946.99</v>
      </c>
      <c r="G15" s="4">
        <v>1387.87</v>
      </c>
      <c r="H15" s="4">
        <v>3334.86</v>
      </c>
      <c r="I15" s="9">
        <f t="shared" ref="I15:I78" si="2">H15/$C$6</f>
        <v>25.26409090909091</v>
      </c>
      <c r="J15" s="4">
        <v>8692.7999999999993</v>
      </c>
      <c r="K15" s="4">
        <v>65802.759999999995</v>
      </c>
      <c r="L15" s="4">
        <v>74495.56</v>
      </c>
      <c r="M15" s="9">
        <f t="shared" ref="M15:M78" si="3">L15/$C$7</f>
        <v>37.98855685874554</v>
      </c>
      <c r="N15" s="4">
        <v>38941.39</v>
      </c>
      <c r="O15" s="4">
        <v>236860.68</v>
      </c>
      <c r="P15" s="4">
        <v>275802.07</v>
      </c>
      <c r="Q15" s="9">
        <f t="shared" ref="Q15:Q78" si="4">P15/$C$8</f>
        <v>11.702892604065006</v>
      </c>
    </row>
    <row r="16" spans="1:17" x14ac:dyDescent="0.2">
      <c r="A16" s="11" t="s">
        <v>2</v>
      </c>
      <c r="B16" s="4">
        <v>49086.66</v>
      </c>
      <c r="C16" s="4">
        <v>0</v>
      </c>
      <c r="D16" s="4">
        <v>49086.66</v>
      </c>
      <c r="E16" s="9">
        <f t="shared" si="1"/>
        <v>1.9129641465315668</v>
      </c>
      <c r="F16" s="4">
        <v>0</v>
      </c>
      <c r="G16" s="4">
        <v>0</v>
      </c>
      <c r="H16" s="4">
        <v>0</v>
      </c>
      <c r="I16" s="9">
        <f t="shared" si="2"/>
        <v>0</v>
      </c>
      <c r="J16" s="4">
        <v>49086.66</v>
      </c>
      <c r="K16" s="4">
        <v>0</v>
      </c>
      <c r="L16" s="4">
        <v>49086.66</v>
      </c>
      <c r="M16" s="9">
        <f t="shared" si="3"/>
        <v>25.031443141254464</v>
      </c>
      <c r="N16" s="4">
        <v>0</v>
      </c>
      <c r="O16" s="4">
        <v>0</v>
      </c>
      <c r="P16" s="4">
        <v>0</v>
      </c>
      <c r="Q16" s="9">
        <f t="shared" si="4"/>
        <v>0</v>
      </c>
    </row>
    <row r="17" spans="1:17" x14ac:dyDescent="0.2">
      <c r="A17" s="11" t="s">
        <v>3</v>
      </c>
      <c r="B17" s="4">
        <v>22482.880000000001</v>
      </c>
      <c r="C17" s="4">
        <v>0</v>
      </c>
      <c r="D17" s="4">
        <v>22482.880000000001</v>
      </c>
      <c r="E17" s="9">
        <f t="shared" si="1"/>
        <v>0.87618394388152776</v>
      </c>
      <c r="F17" s="4">
        <v>0</v>
      </c>
      <c r="G17" s="4">
        <v>0</v>
      </c>
      <c r="H17" s="4">
        <v>0</v>
      </c>
      <c r="I17" s="9">
        <f t="shared" si="2"/>
        <v>0</v>
      </c>
      <c r="J17" s="4">
        <v>0</v>
      </c>
      <c r="K17" s="4">
        <v>0</v>
      </c>
      <c r="L17" s="4">
        <v>0</v>
      </c>
      <c r="M17" s="9">
        <f t="shared" si="3"/>
        <v>0</v>
      </c>
      <c r="N17" s="4">
        <v>22482.880000000001</v>
      </c>
      <c r="O17" s="4">
        <v>0</v>
      </c>
      <c r="P17" s="4">
        <v>22482.880000000001</v>
      </c>
      <c r="Q17" s="9">
        <f t="shared" si="4"/>
        <v>0.95399838757584765</v>
      </c>
    </row>
    <row r="18" spans="1:17" x14ac:dyDescent="0.2">
      <c r="A18" s="11" t="s">
        <v>4</v>
      </c>
      <c r="B18" s="4">
        <v>0</v>
      </c>
      <c r="C18" s="4">
        <v>0</v>
      </c>
      <c r="D18" s="4">
        <v>0</v>
      </c>
      <c r="E18" s="9">
        <f t="shared" si="1"/>
        <v>0</v>
      </c>
      <c r="F18" s="4">
        <v>0</v>
      </c>
      <c r="G18" s="4">
        <v>0</v>
      </c>
      <c r="H18" s="4">
        <v>0</v>
      </c>
      <c r="I18" s="9">
        <f t="shared" si="2"/>
        <v>0</v>
      </c>
      <c r="J18" s="4">
        <v>0</v>
      </c>
      <c r="K18" s="4">
        <v>0</v>
      </c>
      <c r="L18" s="4">
        <v>0</v>
      </c>
      <c r="M18" s="9">
        <f t="shared" si="3"/>
        <v>0</v>
      </c>
      <c r="N18" s="4">
        <v>0</v>
      </c>
      <c r="O18" s="4">
        <v>0</v>
      </c>
      <c r="P18" s="4">
        <v>0</v>
      </c>
      <c r="Q18" s="9">
        <f t="shared" si="4"/>
        <v>0</v>
      </c>
    </row>
    <row r="19" spans="1:17" x14ac:dyDescent="0.2">
      <c r="A19" s="11" t="s">
        <v>5</v>
      </c>
      <c r="B19" s="4">
        <v>222019.42</v>
      </c>
      <c r="C19" s="4">
        <v>0</v>
      </c>
      <c r="D19" s="4">
        <v>222019.42</v>
      </c>
      <c r="E19" s="9">
        <f t="shared" si="1"/>
        <v>8.6523546375681999</v>
      </c>
      <c r="F19" s="4">
        <v>1306</v>
      </c>
      <c r="G19" s="4">
        <v>0</v>
      </c>
      <c r="H19" s="4">
        <v>1306</v>
      </c>
      <c r="I19" s="9">
        <f t="shared" si="2"/>
        <v>9.8939393939393945</v>
      </c>
      <c r="J19" s="4">
        <v>9068.9500000000007</v>
      </c>
      <c r="K19" s="4">
        <v>0</v>
      </c>
      <c r="L19" s="4">
        <v>9068.9500000000007</v>
      </c>
      <c r="M19" s="9">
        <f t="shared" si="3"/>
        <v>4.6246557878633352</v>
      </c>
      <c r="N19" s="4">
        <v>211644.47</v>
      </c>
      <c r="O19" s="4">
        <v>0</v>
      </c>
      <c r="P19" s="4">
        <v>211644.47</v>
      </c>
      <c r="Q19" s="9">
        <f t="shared" si="4"/>
        <v>8.9805435566682217</v>
      </c>
    </row>
    <row r="20" spans="1:17" x14ac:dyDescent="0.2">
      <c r="A20" s="11" t="s">
        <v>6</v>
      </c>
      <c r="B20" s="4">
        <v>174039.91</v>
      </c>
      <c r="C20" s="4">
        <v>463478.92</v>
      </c>
      <c r="D20" s="4">
        <v>637518.82999999996</v>
      </c>
      <c r="E20" s="9">
        <f t="shared" si="1"/>
        <v>24.844849181605611</v>
      </c>
      <c r="F20" s="4">
        <v>1805.59</v>
      </c>
      <c r="G20" s="4">
        <v>4245.82</v>
      </c>
      <c r="H20" s="4">
        <v>6051.41</v>
      </c>
      <c r="I20" s="9">
        <f t="shared" si="2"/>
        <v>45.844015151515151</v>
      </c>
      <c r="J20" s="4">
        <v>20523.43</v>
      </c>
      <c r="K20" s="4">
        <v>55987.360000000001</v>
      </c>
      <c r="L20" s="4">
        <v>76510.789999999994</v>
      </c>
      <c r="M20" s="9">
        <f t="shared" si="3"/>
        <v>39.01621111677715</v>
      </c>
      <c r="N20" s="4">
        <v>151710.89000000001</v>
      </c>
      <c r="O20" s="4">
        <v>403245.74</v>
      </c>
      <c r="P20" s="4">
        <v>554956.63</v>
      </c>
      <c r="Q20" s="9">
        <f t="shared" si="4"/>
        <v>23.548038783044088</v>
      </c>
    </row>
    <row r="21" spans="1:17" x14ac:dyDescent="0.2">
      <c r="A21" s="11" t="s">
        <v>83</v>
      </c>
      <c r="B21" s="4">
        <v>443223.28</v>
      </c>
      <c r="C21" s="4">
        <v>1356316.28</v>
      </c>
      <c r="D21" s="4">
        <v>1799539.56</v>
      </c>
      <c r="E21" s="9">
        <f t="shared" si="1"/>
        <v>70.130146531566638</v>
      </c>
      <c r="F21" s="4">
        <v>1648.77</v>
      </c>
      <c r="G21" s="4">
        <v>19638.689999999999</v>
      </c>
      <c r="H21" s="4">
        <v>21287.46</v>
      </c>
      <c r="I21" s="9">
        <f t="shared" si="2"/>
        <v>161.26863636363635</v>
      </c>
      <c r="J21" s="4">
        <v>103499.65</v>
      </c>
      <c r="K21" s="4">
        <v>330379.28999999998</v>
      </c>
      <c r="L21" s="4">
        <v>433878.94</v>
      </c>
      <c r="M21" s="9">
        <f t="shared" si="3"/>
        <v>221.25392146863845</v>
      </c>
      <c r="N21" s="4">
        <v>338074.86</v>
      </c>
      <c r="O21" s="4">
        <v>1006298.3</v>
      </c>
      <c r="P21" s="4">
        <v>1344373.16</v>
      </c>
      <c r="Q21" s="9">
        <f t="shared" si="4"/>
        <v>57.044730343276612</v>
      </c>
    </row>
    <row r="22" spans="1:17" x14ac:dyDescent="0.2">
      <c r="A22" s="11" t="s">
        <v>7</v>
      </c>
      <c r="B22" s="4">
        <v>45704.29</v>
      </c>
      <c r="C22" s="4">
        <v>212730.4</v>
      </c>
      <c r="D22" s="4">
        <v>258434.69</v>
      </c>
      <c r="E22" s="9">
        <f t="shared" si="1"/>
        <v>10.0715</v>
      </c>
      <c r="F22" s="4">
        <v>306.89999999999998</v>
      </c>
      <c r="G22" s="4">
        <v>2812.92</v>
      </c>
      <c r="H22" s="4">
        <v>3119.82</v>
      </c>
      <c r="I22" s="9">
        <f t="shared" si="2"/>
        <v>23.635000000000002</v>
      </c>
      <c r="J22" s="4">
        <v>4953.38</v>
      </c>
      <c r="K22" s="4">
        <v>25338.86</v>
      </c>
      <c r="L22" s="4">
        <v>30292.240000000002</v>
      </c>
      <c r="M22" s="9">
        <f t="shared" si="3"/>
        <v>15.447343192248853</v>
      </c>
      <c r="N22" s="4">
        <v>40444.01</v>
      </c>
      <c r="O22" s="4">
        <v>184578.62</v>
      </c>
      <c r="P22" s="4">
        <v>225022.63</v>
      </c>
      <c r="Q22" s="9">
        <f t="shared" si="4"/>
        <v>9.5482085119022369</v>
      </c>
    </row>
    <row r="23" spans="1:17" x14ac:dyDescent="0.2">
      <c r="A23" s="11" t="s">
        <v>8</v>
      </c>
      <c r="B23" s="4">
        <v>5518.75</v>
      </c>
      <c r="C23" s="4">
        <v>0</v>
      </c>
      <c r="D23" s="4">
        <v>5518.75</v>
      </c>
      <c r="E23" s="9">
        <f t="shared" si="1"/>
        <v>0.21507209664848012</v>
      </c>
      <c r="F23" s="4">
        <v>0</v>
      </c>
      <c r="G23" s="4">
        <v>0</v>
      </c>
      <c r="H23" s="4">
        <v>0</v>
      </c>
      <c r="I23" s="9">
        <f t="shared" si="2"/>
        <v>0</v>
      </c>
      <c r="J23" s="4">
        <v>0</v>
      </c>
      <c r="K23" s="4">
        <v>0</v>
      </c>
      <c r="L23" s="4">
        <v>0</v>
      </c>
      <c r="M23" s="9">
        <f t="shared" si="3"/>
        <v>0</v>
      </c>
      <c r="N23" s="4">
        <v>5518.75</v>
      </c>
      <c r="O23" s="4">
        <v>0</v>
      </c>
      <c r="P23" s="4">
        <v>5518.75</v>
      </c>
      <c r="Q23" s="9">
        <f t="shared" si="4"/>
        <v>0.23417278397759578</v>
      </c>
    </row>
    <row r="24" spans="1:17" s="23" customFormat="1" x14ac:dyDescent="0.2">
      <c r="A24" s="20" t="s">
        <v>9</v>
      </c>
      <c r="B24" s="21">
        <f>SUM(B25:B30)</f>
        <v>636351.14000000013</v>
      </c>
      <c r="C24" s="21">
        <v>103324.77</v>
      </c>
      <c r="D24" s="21">
        <f>B24+C24</f>
        <v>739675.91000000015</v>
      </c>
      <c r="E24" s="22">
        <f t="shared" si="1"/>
        <v>28.826029228371013</v>
      </c>
      <c r="F24" s="21">
        <f>SUM(F25:F30)</f>
        <v>139.63999999999999</v>
      </c>
      <c r="G24" s="21">
        <v>0</v>
      </c>
      <c r="H24" s="21">
        <f>F24+G24</f>
        <v>139.63999999999999</v>
      </c>
      <c r="I24" s="22">
        <f t="shared" si="2"/>
        <v>1.0578787878787879</v>
      </c>
      <c r="J24" s="21">
        <f>SUM(J25:J30)</f>
        <v>545511.97</v>
      </c>
      <c r="K24" s="21">
        <v>65743.78</v>
      </c>
      <c r="L24" s="21">
        <f>J24+K24</f>
        <v>611255.75</v>
      </c>
      <c r="M24" s="22">
        <f t="shared" si="3"/>
        <v>311.70614482406933</v>
      </c>
      <c r="N24" s="21">
        <f>SUM(N25:N30)</f>
        <v>90699.530000000013</v>
      </c>
      <c r="O24" s="21">
        <v>37580.99</v>
      </c>
      <c r="P24" s="21">
        <f>N24+O24</f>
        <v>128280.52000000002</v>
      </c>
      <c r="Q24" s="22">
        <f t="shared" si="4"/>
        <v>5.443226545593415</v>
      </c>
    </row>
    <row r="25" spans="1:17" s="23" customFormat="1" x14ac:dyDescent="0.2">
      <c r="A25" s="20" t="s">
        <v>10</v>
      </c>
      <c r="B25" s="21">
        <v>130632.79</v>
      </c>
      <c r="C25" s="21">
        <v>0</v>
      </c>
      <c r="D25" s="21">
        <v>130632.79</v>
      </c>
      <c r="E25" s="22">
        <f t="shared" si="1"/>
        <v>5.0909115354637562</v>
      </c>
      <c r="F25" s="21">
        <v>0</v>
      </c>
      <c r="G25" s="21">
        <v>0</v>
      </c>
      <c r="H25" s="21">
        <v>0</v>
      </c>
      <c r="I25" s="22">
        <f t="shared" si="2"/>
        <v>0</v>
      </c>
      <c r="J25" s="21">
        <v>130632.79</v>
      </c>
      <c r="K25" s="21">
        <v>0</v>
      </c>
      <c r="L25" s="21">
        <v>130632.79</v>
      </c>
      <c r="M25" s="22">
        <f t="shared" si="3"/>
        <v>66.615395206527282</v>
      </c>
      <c r="N25" s="21">
        <v>0</v>
      </c>
      <c r="O25" s="21">
        <v>0</v>
      </c>
      <c r="P25" s="21">
        <v>0</v>
      </c>
      <c r="Q25" s="22">
        <f t="shared" si="4"/>
        <v>0</v>
      </c>
    </row>
    <row r="26" spans="1:17" s="23" customFormat="1" x14ac:dyDescent="0.2">
      <c r="A26" s="20" t="s">
        <v>11</v>
      </c>
      <c r="B26" s="21">
        <v>406428.27</v>
      </c>
      <c r="C26" s="21">
        <v>0</v>
      </c>
      <c r="D26" s="21">
        <v>406428.27</v>
      </c>
      <c r="E26" s="22">
        <f t="shared" si="1"/>
        <v>15.83898168355417</v>
      </c>
      <c r="F26" s="21">
        <v>139.63999999999999</v>
      </c>
      <c r="G26" s="21">
        <v>0</v>
      </c>
      <c r="H26" s="21">
        <v>139.63999999999999</v>
      </c>
      <c r="I26" s="22">
        <f t="shared" si="2"/>
        <v>1.0578787878787879</v>
      </c>
      <c r="J26" s="21">
        <v>337333.91</v>
      </c>
      <c r="K26" s="21">
        <v>0</v>
      </c>
      <c r="L26" s="21">
        <v>337333.91</v>
      </c>
      <c r="M26" s="22">
        <f t="shared" si="3"/>
        <v>172.02137174910757</v>
      </c>
      <c r="N26" s="21">
        <v>68954.720000000001</v>
      </c>
      <c r="O26" s="21">
        <v>0</v>
      </c>
      <c r="P26" s="21">
        <v>68954.720000000001</v>
      </c>
      <c r="Q26" s="22">
        <f t="shared" si="4"/>
        <v>2.9259014723978445</v>
      </c>
    </row>
    <row r="27" spans="1:17" s="23" customFormat="1" x14ac:dyDescent="0.2">
      <c r="A27" s="20" t="s">
        <v>12</v>
      </c>
      <c r="B27" s="21">
        <v>60659.68</v>
      </c>
      <c r="C27" s="21">
        <v>0</v>
      </c>
      <c r="D27" s="21">
        <v>60659.68</v>
      </c>
      <c r="E27" s="22">
        <f t="shared" si="1"/>
        <v>2.3639781761496494</v>
      </c>
      <c r="F27" s="21">
        <v>0</v>
      </c>
      <c r="G27" s="21">
        <v>0</v>
      </c>
      <c r="H27" s="21">
        <v>0</v>
      </c>
      <c r="I27" s="22">
        <f t="shared" si="2"/>
        <v>0</v>
      </c>
      <c r="J27" s="21">
        <v>47092.27</v>
      </c>
      <c r="K27" s="21">
        <v>0</v>
      </c>
      <c r="L27" s="21">
        <v>47092.27</v>
      </c>
      <c r="M27" s="22">
        <f t="shared" si="3"/>
        <v>24.014416114227433</v>
      </c>
      <c r="N27" s="21">
        <v>13567.41</v>
      </c>
      <c r="O27" s="21">
        <v>0</v>
      </c>
      <c r="P27" s="21">
        <v>13567.41</v>
      </c>
      <c r="Q27" s="22">
        <f t="shared" si="4"/>
        <v>0.57569525183519332</v>
      </c>
    </row>
    <row r="28" spans="1:17" s="23" customFormat="1" x14ac:dyDescent="0.2">
      <c r="A28" s="20" t="s">
        <v>13</v>
      </c>
      <c r="B28" s="21">
        <v>175.74</v>
      </c>
      <c r="C28" s="21">
        <v>0</v>
      </c>
      <c r="D28" s="21">
        <v>175.74</v>
      </c>
      <c r="E28" s="22">
        <f t="shared" si="1"/>
        <v>6.8487918939984412E-3</v>
      </c>
      <c r="F28" s="21">
        <v>0</v>
      </c>
      <c r="G28" s="21">
        <v>0</v>
      </c>
      <c r="H28" s="21">
        <v>0</v>
      </c>
      <c r="I28" s="22">
        <f t="shared" si="2"/>
        <v>0</v>
      </c>
      <c r="J28" s="21">
        <v>0</v>
      </c>
      <c r="K28" s="21">
        <v>0</v>
      </c>
      <c r="L28" s="21">
        <v>0</v>
      </c>
      <c r="M28" s="22">
        <f t="shared" si="3"/>
        <v>0</v>
      </c>
      <c r="N28" s="21">
        <v>175.74</v>
      </c>
      <c r="O28" s="21">
        <v>0</v>
      </c>
      <c r="P28" s="21">
        <v>175.74</v>
      </c>
      <c r="Q28" s="22">
        <f t="shared" si="4"/>
        <v>7.457037382781008E-3</v>
      </c>
    </row>
    <row r="29" spans="1:17" s="23" customFormat="1" x14ac:dyDescent="0.2">
      <c r="A29" s="20" t="s">
        <v>14</v>
      </c>
      <c r="B29" s="21">
        <v>28288.04</v>
      </c>
      <c r="C29" s="21">
        <v>0</v>
      </c>
      <c r="D29" s="21">
        <v>28288.04</v>
      </c>
      <c r="E29" s="22">
        <f t="shared" si="1"/>
        <v>1.1024177708495713</v>
      </c>
      <c r="F29" s="21">
        <v>0</v>
      </c>
      <c r="G29" s="21">
        <v>0</v>
      </c>
      <c r="H29" s="21">
        <v>0</v>
      </c>
      <c r="I29" s="22">
        <f t="shared" si="2"/>
        <v>0</v>
      </c>
      <c r="J29" s="21">
        <v>20699.88</v>
      </c>
      <c r="K29" s="21">
        <v>0</v>
      </c>
      <c r="L29" s="21">
        <v>20699.88</v>
      </c>
      <c r="M29" s="22">
        <f t="shared" si="3"/>
        <v>10.55577766445691</v>
      </c>
      <c r="N29" s="21">
        <v>7588.16</v>
      </c>
      <c r="O29" s="21">
        <v>0</v>
      </c>
      <c r="P29" s="21">
        <v>7588.16</v>
      </c>
      <c r="Q29" s="22">
        <f t="shared" si="4"/>
        <v>0.32198243306318158</v>
      </c>
    </row>
    <row r="30" spans="1:17" s="23" customFormat="1" x14ac:dyDescent="0.2">
      <c r="A30" s="20" t="s">
        <v>15</v>
      </c>
      <c r="B30" s="21">
        <v>10166.620000000001</v>
      </c>
      <c r="C30" s="21">
        <v>0</v>
      </c>
      <c r="D30" s="21">
        <v>10166.620000000001</v>
      </c>
      <c r="E30" s="22">
        <f t="shared" si="1"/>
        <v>0.39620498830865164</v>
      </c>
      <c r="F30" s="21">
        <v>0</v>
      </c>
      <c r="G30" s="21">
        <v>0</v>
      </c>
      <c r="H30" s="21">
        <v>0</v>
      </c>
      <c r="I30" s="22">
        <f t="shared" si="2"/>
        <v>0</v>
      </c>
      <c r="J30" s="21">
        <v>9753.1200000000008</v>
      </c>
      <c r="K30" s="21">
        <v>0</v>
      </c>
      <c r="L30" s="21">
        <v>9753.1200000000008</v>
      </c>
      <c r="M30" s="22">
        <f t="shared" si="3"/>
        <v>4.9735441101478841</v>
      </c>
      <c r="N30" s="21">
        <v>413.5</v>
      </c>
      <c r="O30" s="21">
        <v>0</v>
      </c>
      <c r="P30" s="21">
        <v>413.5</v>
      </c>
      <c r="Q30" s="22">
        <f t="shared" si="4"/>
        <v>1.7545720711163917E-2</v>
      </c>
    </row>
    <row r="31" spans="1:17" x14ac:dyDescent="0.2">
      <c r="A31" s="11" t="s">
        <v>16</v>
      </c>
      <c r="B31" s="4">
        <v>472645.8</v>
      </c>
      <c r="C31" s="4">
        <v>536652.86</v>
      </c>
      <c r="D31" s="4">
        <v>1009298.66</v>
      </c>
      <c r="E31" s="9">
        <f t="shared" si="1"/>
        <v>39.333540919719411</v>
      </c>
      <c r="F31" s="4">
        <v>2292.4299999999998</v>
      </c>
      <c r="G31" s="4">
        <v>2130.65</v>
      </c>
      <c r="H31" s="4">
        <v>4423.08</v>
      </c>
      <c r="I31" s="9">
        <f t="shared" si="2"/>
        <v>33.508181818181818</v>
      </c>
      <c r="J31" s="4">
        <v>139287.23000000001</v>
      </c>
      <c r="K31" s="4">
        <v>100005.01</v>
      </c>
      <c r="L31" s="4">
        <v>239292.24</v>
      </c>
      <c r="M31" s="9">
        <f t="shared" si="3"/>
        <v>122.02561958184599</v>
      </c>
      <c r="N31" s="4">
        <v>331066.14</v>
      </c>
      <c r="O31" s="4">
        <v>434517.2</v>
      </c>
      <c r="P31" s="4">
        <v>765583.34</v>
      </c>
      <c r="Q31" s="9">
        <f t="shared" si="4"/>
        <v>32.485396529044849</v>
      </c>
    </row>
    <row r="32" spans="1:17" x14ac:dyDescent="0.2">
      <c r="A32" s="11" t="s">
        <v>17</v>
      </c>
      <c r="B32" s="4">
        <v>539898.59</v>
      </c>
      <c r="C32" s="4">
        <v>283038.3</v>
      </c>
      <c r="D32" s="4">
        <v>822936.89</v>
      </c>
      <c r="E32" s="9">
        <f t="shared" si="1"/>
        <v>32.070806313328134</v>
      </c>
      <c r="F32" s="4">
        <v>1171.9100000000001</v>
      </c>
      <c r="G32" s="4">
        <v>557.14</v>
      </c>
      <c r="H32" s="4">
        <v>1729.05</v>
      </c>
      <c r="I32" s="9">
        <f t="shared" si="2"/>
        <v>13.098863636363635</v>
      </c>
      <c r="J32" s="4">
        <v>78426.63</v>
      </c>
      <c r="K32" s="4">
        <v>43143.63</v>
      </c>
      <c r="L32" s="4">
        <v>121570.26</v>
      </c>
      <c r="M32" s="9">
        <f t="shared" si="3"/>
        <v>61.994013258541557</v>
      </c>
      <c r="N32" s="4">
        <v>460300.05</v>
      </c>
      <c r="O32" s="4">
        <v>239337.53</v>
      </c>
      <c r="P32" s="4">
        <v>699637.58</v>
      </c>
      <c r="Q32" s="9">
        <f t="shared" si="4"/>
        <v>29.687171892901087</v>
      </c>
    </row>
    <row r="33" spans="1:17" x14ac:dyDescent="0.2">
      <c r="A33" s="11" t="s">
        <v>18</v>
      </c>
      <c r="B33" s="4">
        <v>227.98</v>
      </c>
      <c r="C33" s="4">
        <v>23831.53</v>
      </c>
      <c r="D33" s="4">
        <v>24059.51</v>
      </c>
      <c r="E33" s="9">
        <f t="shared" si="1"/>
        <v>0.93762704598597035</v>
      </c>
      <c r="F33" s="4">
        <v>0</v>
      </c>
      <c r="G33" s="4">
        <v>0</v>
      </c>
      <c r="H33" s="4">
        <v>0</v>
      </c>
      <c r="I33" s="9">
        <f t="shared" si="2"/>
        <v>0</v>
      </c>
      <c r="J33" s="4">
        <v>0</v>
      </c>
      <c r="K33" s="4">
        <v>1558.26</v>
      </c>
      <c r="L33" s="4">
        <v>1558.26</v>
      </c>
      <c r="M33" s="9">
        <f t="shared" si="3"/>
        <v>0.7946251912289648</v>
      </c>
      <c r="N33" s="4">
        <v>227.98</v>
      </c>
      <c r="O33" s="4">
        <v>22273.27</v>
      </c>
      <c r="P33" s="4">
        <v>22501.25</v>
      </c>
      <c r="Q33" s="9">
        <f t="shared" si="4"/>
        <v>0.9547778673568974</v>
      </c>
    </row>
    <row r="34" spans="1:17" x14ac:dyDescent="0.2">
      <c r="A34" s="11" t="s">
        <v>19</v>
      </c>
      <c r="B34" s="4">
        <v>10491.77</v>
      </c>
      <c r="C34" s="4">
        <v>124875.03</v>
      </c>
      <c r="D34" s="4">
        <v>135366.79999999999</v>
      </c>
      <c r="E34" s="9">
        <f t="shared" si="1"/>
        <v>5.2754014029618075</v>
      </c>
      <c r="F34" s="4">
        <v>0</v>
      </c>
      <c r="G34" s="4">
        <v>0</v>
      </c>
      <c r="H34" s="4">
        <v>0</v>
      </c>
      <c r="I34" s="9">
        <f t="shared" si="2"/>
        <v>0</v>
      </c>
      <c r="J34" s="4">
        <v>0</v>
      </c>
      <c r="K34" s="4">
        <v>4255.3100000000004</v>
      </c>
      <c r="L34" s="4">
        <v>4255.3100000000004</v>
      </c>
      <c r="M34" s="9">
        <f t="shared" si="3"/>
        <v>2.1699694033656298</v>
      </c>
      <c r="N34" s="4">
        <v>10491.77</v>
      </c>
      <c r="O34" s="4">
        <v>120619.72</v>
      </c>
      <c r="P34" s="4">
        <v>131111.49</v>
      </c>
      <c r="Q34" s="9">
        <f t="shared" si="4"/>
        <v>5.5633508719820082</v>
      </c>
    </row>
    <row r="35" spans="1:17" x14ac:dyDescent="0.2">
      <c r="A35" s="11" t="s">
        <v>20</v>
      </c>
      <c r="B35" s="4">
        <v>35200</v>
      </c>
      <c r="C35" s="4">
        <v>166163.5</v>
      </c>
      <c r="D35" s="4">
        <v>201363.5</v>
      </c>
      <c r="E35" s="9">
        <f t="shared" si="1"/>
        <v>7.847369446609509</v>
      </c>
      <c r="F35" s="4">
        <v>0</v>
      </c>
      <c r="G35" s="4">
        <v>0</v>
      </c>
      <c r="H35" s="4">
        <v>0</v>
      </c>
      <c r="I35" s="9">
        <f t="shared" si="2"/>
        <v>0</v>
      </c>
      <c r="J35" s="4">
        <v>3300</v>
      </c>
      <c r="K35" s="4">
        <v>13485.78</v>
      </c>
      <c r="L35" s="4">
        <v>16785.78</v>
      </c>
      <c r="M35" s="9">
        <f t="shared" si="3"/>
        <v>8.5598062213156538</v>
      </c>
      <c r="N35" s="4">
        <v>31900</v>
      </c>
      <c r="O35" s="4">
        <v>152677.72</v>
      </c>
      <c r="P35" s="4">
        <v>184577.72</v>
      </c>
      <c r="Q35" s="9">
        <f t="shared" si="4"/>
        <v>7.8320414138413881</v>
      </c>
    </row>
    <row r="36" spans="1:17" x14ac:dyDescent="0.2">
      <c r="A36" s="11" t="s">
        <v>21</v>
      </c>
      <c r="B36" s="4">
        <v>15305.78</v>
      </c>
      <c r="C36" s="4">
        <v>31166.98</v>
      </c>
      <c r="D36" s="4">
        <v>46472.76</v>
      </c>
      <c r="E36" s="9">
        <f t="shared" si="1"/>
        <v>1.8110974279033516</v>
      </c>
      <c r="F36" s="4">
        <v>0</v>
      </c>
      <c r="G36" s="4">
        <v>0</v>
      </c>
      <c r="H36" s="4">
        <v>0</v>
      </c>
      <c r="I36" s="9">
        <f t="shared" si="2"/>
        <v>0</v>
      </c>
      <c r="J36" s="4">
        <v>0</v>
      </c>
      <c r="K36" s="4">
        <v>0</v>
      </c>
      <c r="L36" s="4">
        <v>0</v>
      </c>
      <c r="M36" s="9">
        <f t="shared" si="3"/>
        <v>0</v>
      </c>
      <c r="N36" s="4">
        <v>15305.78</v>
      </c>
      <c r="O36" s="4">
        <v>31166.98</v>
      </c>
      <c r="P36" s="4">
        <v>46472.76</v>
      </c>
      <c r="Q36" s="9">
        <f t="shared" si="4"/>
        <v>1.9719421224593712</v>
      </c>
    </row>
    <row r="37" spans="1:17" x14ac:dyDescent="0.2">
      <c r="A37" s="11" t="s">
        <v>22</v>
      </c>
      <c r="B37" s="4">
        <v>618126.18000000005</v>
      </c>
      <c r="C37" s="4">
        <v>4040882.23</v>
      </c>
      <c r="D37" s="4">
        <v>4659008.41</v>
      </c>
      <c r="E37" s="9">
        <f t="shared" si="1"/>
        <v>181.56696843335931</v>
      </c>
      <c r="F37" s="4">
        <v>7567.81</v>
      </c>
      <c r="G37" s="4">
        <v>39764.660000000003</v>
      </c>
      <c r="H37" s="4">
        <v>47332.47</v>
      </c>
      <c r="I37" s="9">
        <f t="shared" si="2"/>
        <v>358.57931818181817</v>
      </c>
      <c r="J37" s="4">
        <v>80049.42</v>
      </c>
      <c r="K37" s="4">
        <v>849704.02</v>
      </c>
      <c r="L37" s="4">
        <v>929753.44</v>
      </c>
      <c r="M37" s="9">
        <f t="shared" si="3"/>
        <v>474.12210096889339</v>
      </c>
      <c r="N37" s="4">
        <v>530508.94999999995</v>
      </c>
      <c r="O37" s="4">
        <v>3151413.55</v>
      </c>
      <c r="P37" s="4">
        <v>3681922.5</v>
      </c>
      <c r="Q37" s="9">
        <f t="shared" si="4"/>
        <v>156.23212542962617</v>
      </c>
    </row>
    <row r="38" spans="1:17" x14ac:dyDescent="0.2">
      <c r="A38" s="11" t="s">
        <v>23</v>
      </c>
      <c r="B38" s="4">
        <v>85433.7</v>
      </c>
      <c r="C38" s="4">
        <v>770813.39</v>
      </c>
      <c r="D38" s="4">
        <v>856247.09</v>
      </c>
      <c r="E38" s="9">
        <f t="shared" si="1"/>
        <v>33.368943491816054</v>
      </c>
      <c r="F38" s="4">
        <v>355.98</v>
      </c>
      <c r="G38" s="4">
        <v>10749.54</v>
      </c>
      <c r="H38" s="4">
        <v>11105.52</v>
      </c>
      <c r="I38" s="9">
        <f t="shared" si="2"/>
        <v>84.13272727272728</v>
      </c>
      <c r="J38" s="4">
        <v>8019.46</v>
      </c>
      <c r="K38" s="4">
        <v>95219.94</v>
      </c>
      <c r="L38" s="4">
        <v>103239.4</v>
      </c>
      <c r="M38" s="9">
        <f t="shared" si="3"/>
        <v>52.646302906680262</v>
      </c>
      <c r="N38" s="4">
        <v>77058.259999999995</v>
      </c>
      <c r="O38" s="4">
        <v>664843.91</v>
      </c>
      <c r="P38" s="4">
        <v>741902.17</v>
      </c>
      <c r="Q38" s="9">
        <f t="shared" si="4"/>
        <v>31.480552043111132</v>
      </c>
    </row>
    <row r="39" spans="1:17" x14ac:dyDescent="0.2">
      <c r="A39" s="11" t="s">
        <v>24</v>
      </c>
      <c r="B39" s="4">
        <v>6576.5</v>
      </c>
      <c r="C39" s="4">
        <v>0</v>
      </c>
      <c r="D39" s="4">
        <v>6576.5</v>
      </c>
      <c r="E39" s="9">
        <f t="shared" si="1"/>
        <v>0.25629384255650817</v>
      </c>
      <c r="F39" s="4">
        <v>0</v>
      </c>
      <c r="G39" s="4">
        <v>0</v>
      </c>
      <c r="H39" s="4">
        <v>0</v>
      </c>
      <c r="I39" s="9">
        <f t="shared" si="2"/>
        <v>0</v>
      </c>
      <c r="J39" s="4">
        <v>6576.5</v>
      </c>
      <c r="K39" s="4">
        <v>0</v>
      </c>
      <c r="L39" s="4">
        <v>6576.5</v>
      </c>
      <c r="M39" s="9">
        <f t="shared" si="3"/>
        <v>3.3536460989291177</v>
      </c>
      <c r="N39" s="4">
        <v>0</v>
      </c>
      <c r="O39" s="4">
        <v>0</v>
      </c>
      <c r="P39" s="4">
        <v>0</v>
      </c>
      <c r="Q39" s="9">
        <f t="shared" si="4"/>
        <v>0</v>
      </c>
    </row>
    <row r="40" spans="1:17" x14ac:dyDescent="0.2">
      <c r="A40" s="11" t="s">
        <v>25</v>
      </c>
      <c r="B40" s="4">
        <v>4455.66</v>
      </c>
      <c r="C40" s="4">
        <v>0</v>
      </c>
      <c r="D40" s="4">
        <v>4455.66</v>
      </c>
      <c r="E40" s="9">
        <f t="shared" si="1"/>
        <v>0.17364224473889323</v>
      </c>
      <c r="F40" s="4">
        <v>0</v>
      </c>
      <c r="G40" s="4">
        <v>0</v>
      </c>
      <c r="H40" s="4">
        <v>0</v>
      </c>
      <c r="I40" s="9">
        <f t="shared" si="2"/>
        <v>0</v>
      </c>
      <c r="J40" s="4">
        <v>4455.66</v>
      </c>
      <c r="K40" s="4">
        <v>0</v>
      </c>
      <c r="L40" s="4">
        <v>4455.66</v>
      </c>
      <c r="M40" s="9">
        <f t="shared" si="3"/>
        <v>2.2721366649668537</v>
      </c>
      <c r="N40" s="4">
        <v>0</v>
      </c>
      <c r="O40" s="4">
        <v>0</v>
      </c>
      <c r="P40" s="4">
        <v>0</v>
      </c>
      <c r="Q40" s="9">
        <f t="shared" si="4"/>
        <v>0</v>
      </c>
    </row>
    <row r="41" spans="1:17" x14ac:dyDescent="0.2">
      <c r="A41" s="11" t="s">
        <v>26</v>
      </c>
      <c r="B41" s="4">
        <v>18079.18</v>
      </c>
      <c r="C41" s="4">
        <v>0</v>
      </c>
      <c r="D41" s="4">
        <v>18079.18</v>
      </c>
      <c r="E41" s="9">
        <f t="shared" si="1"/>
        <v>0.70456664068589248</v>
      </c>
      <c r="F41" s="4">
        <v>0</v>
      </c>
      <c r="G41" s="4">
        <v>0</v>
      </c>
      <c r="H41" s="4">
        <v>0</v>
      </c>
      <c r="I41" s="9">
        <f t="shared" si="2"/>
        <v>0</v>
      </c>
      <c r="J41" s="4">
        <v>18079.18</v>
      </c>
      <c r="K41" s="4">
        <v>0</v>
      </c>
      <c r="L41" s="4">
        <v>18079.18</v>
      </c>
      <c r="M41" s="9">
        <f t="shared" si="3"/>
        <v>9.2193676695563482</v>
      </c>
      <c r="N41" s="4">
        <v>0</v>
      </c>
      <c r="O41" s="4">
        <v>0</v>
      </c>
      <c r="P41" s="4">
        <v>0</v>
      </c>
      <c r="Q41" s="9">
        <f t="shared" si="4"/>
        <v>0</v>
      </c>
    </row>
    <row r="42" spans="1:17" x14ac:dyDescent="0.2">
      <c r="A42" s="11" t="s">
        <v>27</v>
      </c>
      <c r="B42" s="4">
        <v>1007.6</v>
      </c>
      <c r="C42" s="4">
        <v>0</v>
      </c>
      <c r="D42" s="4">
        <v>1007.6</v>
      </c>
      <c r="E42" s="9">
        <f t="shared" si="1"/>
        <v>3.9267342166796573E-2</v>
      </c>
      <c r="F42" s="4">
        <v>0</v>
      </c>
      <c r="G42" s="4">
        <v>0</v>
      </c>
      <c r="H42" s="4">
        <v>0</v>
      </c>
      <c r="I42" s="9">
        <f t="shared" si="2"/>
        <v>0</v>
      </c>
      <c r="J42" s="4">
        <v>1007.6</v>
      </c>
      <c r="K42" s="4">
        <v>0</v>
      </c>
      <c r="L42" s="4">
        <v>1007.6</v>
      </c>
      <c r="M42" s="9">
        <f t="shared" si="3"/>
        <v>0.51381947985721577</v>
      </c>
      <c r="N42" s="4">
        <v>0</v>
      </c>
      <c r="O42" s="4">
        <v>0</v>
      </c>
      <c r="P42" s="4">
        <v>0</v>
      </c>
      <c r="Q42" s="9">
        <f t="shared" si="4"/>
        <v>0</v>
      </c>
    </row>
    <row r="43" spans="1:17" x14ac:dyDescent="0.2">
      <c r="A43" s="11" t="s">
        <v>28</v>
      </c>
      <c r="B43" s="4">
        <v>0</v>
      </c>
      <c r="C43" s="4">
        <v>0</v>
      </c>
      <c r="D43" s="4">
        <v>0</v>
      </c>
      <c r="E43" s="9">
        <f t="shared" si="1"/>
        <v>0</v>
      </c>
      <c r="F43" s="4">
        <v>0</v>
      </c>
      <c r="G43" s="4">
        <v>0</v>
      </c>
      <c r="H43" s="4">
        <v>0</v>
      </c>
      <c r="I43" s="9">
        <f t="shared" si="2"/>
        <v>0</v>
      </c>
      <c r="J43" s="4">
        <v>0</v>
      </c>
      <c r="K43" s="4">
        <v>0</v>
      </c>
      <c r="L43" s="4">
        <v>0</v>
      </c>
      <c r="M43" s="9">
        <f t="shared" si="3"/>
        <v>0</v>
      </c>
      <c r="N43" s="4">
        <v>0</v>
      </c>
      <c r="O43" s="4">
        <v>0</v>
      </c>
      <c r="P43" s="4">
        <v>0</v>
      </c>
      <c r="Q43" s="9">
        <f t="shared" si="4"/>
        <v>0</v>
      </c>
    </row>
    <row r="44" spans="1:17" x14ac:dyDescent="0.2">
      <c r="A44" s="11" t="s">
        <v>29</v>
      </c>
      <c r="B44" s="4">
        <v>1190.28</v>
      </c>
      <c r="C44" s="4">
        <v>0</v>
      </c>
      <c r="D44" s="4">
        <v>1190.28</v>
      </c>
      <c r="E44" s="9">
        <f t="shared" si="1"/>
        <v>4.6386593920498827E-2</v>
      </c>
      <c r="F44" s="4">
        <v>0</v>
      </c>
      <c r="G44" s="4">
        <v>0</v>
      </c>
      <c r="H44" s="4">
        <v>0</v>
      </c>
      <c r="I44" s="9">
        <f t="shared" si="2"/>
        <v>0</v>
      </c>
      <c r="J44" s="4">
        <v>1190.28</v>
      </c>
      <c r="K44" s="4">
        <v>0</v>
      </c>
      <c r="L44" s="4">
        <v>1190.28</v>
      </c>
      <c r="M44" s="9">
        <f t="shared" si="3"/>
        <v>0.60697603263640998</v>
      </c>
      <c r="N44" s="4">
        <v>0</v>
      </c>
      <c r="O44" s="4">
        <v>0</v>
      </c>
      <c r="P44" s="4">
        <v>0</v>
      </c>
      <c r="Q44" s="9">
        <f t="shared" si="4"/>
        <v>0</v>
      </c>
    </row>
    <row r="45" spans="1:17" x14ac:dyDescent="0.2">
      <c r="A45" s="11" t="s">
        <v>30</v>
      </c>
      <c r="B45" s="4">
        <v>324.66000000000003</v>
      </c>
      <c r="C45" s="4">
        <v>0</v>
      </c>
      <c r="D45" s="4">
        <v>324.66000000000003</v>
      </c>
      <c r="E45" s="9">
        <f t="shared" si="1"/>
        <v>1.2652377240841778E-2</v>
      </c>
      <c r="F45" s="4">
        <v>0</v>
      </c>
      <c r="G45" s="4">
        <v>0</v>
      </c>
      <c r="H45" s="4">
        <v>0</v>
      </c>
      <c r="I45" s="9">
        <f t="shared" si="2"/>
        <v>0</v>
      </c>
      <c r="J45" s="4">
        <v>324.66000000000003</v>
      </c>
      <c r="K45" s="4">
        <v>0</v>
      </c>
      <c r="L45" s="4">
        <v>324.66000000000003</v>
      </c>
      <c r="M45" s="9">
        <f t="shared" si="3"/>
        <v>0.16555838857725652</v>
      </c>
      <c r="N45" s="4">
        <v>0</v>
      </c>
      <c r="O45" s="4">
        <v>0</v>
      </c>
      <c r="P45" s="4">
        <v>0</v>
      </c>
      <c r="Q45" s="9">
        <f t="shared" si="4"/>
        <v>0</v>
      </c>
    </row>
    <row r="46" spans="1:17" x14ac:dyDescent="0.2">
      <c r="A46" s="11" t="s">
        <v>31</v>
      </c>
      <c r="B46" s="4">
        <v>0</v>
      </c>
      <c r="C46" s="4">
        <v>0</v>
      </c>
      <c r="D46" s="4">
        <v>0</v>
      </c>
      <c r="E46" s="9">
        <f t="shared" si="1"/>
        <v>0</v>
      </c>
      <c r="F46" s="4">
        <v>0</v>
      </c>
      <c r="G46" s="4">
        <v>0</v>
      </c>
      <c r="H46" s="4">
        <v>0</v>
      </c>
      <c r="I46" s="9">
        <f t="shared" si="2"/>
        <v>0</v>
      </c>
      <c r="J46" s="4">
        <v>0</v>
      </c>
      <c r="K46" s="4">
        <v>0</v>
      </c>
      <c r="L46" s="4">
        <v>0</v>
      </c>
      <c r="M46" s="9">
        <f t="shared" si="3"/>
        <v>0</v>
      </c>
      <c r="N46" s="4">
        <v>0</v>
      </c>
      <c r="O46" s="4">
        <v>0</v>
      </c>
      <c r="P46" s="4">
        <v>0</v>
      </c>
      <c r="Q46" s="9">
        <f t="shared" si="4"/>
        <v>0</v>
      </c>
    </row>
    <row r="47" spans="1:17" x14ac:dyDescent="0.2">
      <c r="A47" s="11" t="s">
        <v>32</v>
      </c>
      <c r="B47" s="4">
        <v>573370.05000000005</v>
      </c>
      <c r="C47" s="4">
        <v>293904.06</v>
      </c>
      <c r="D47" s="4">
        <v>867274.11</v>
      </c>
      <c r="E47" s="9">
        <f t="shared" si="1"/>
        <v>33.798679267342166</v>
      </c>
      <c r="F47" s="4">
        <v>1888.03</v>
      </c>
      <c r="G47" s="4">
        <v>3064.79</v>
      </c>
      <c r="H47" s="4">
        <v>4952.82</v>
      </c>
      <c r="I47" s="9">
        <f t="shared" si="2"/>
        <v>37.521363636363631</v>
      </c>
      <c r="J47" s="4">
        <v>78828.13</v>
      </c>
      <c r="K47" s="4">
        <v>23774.68</v>
      </c>
      <c r="L47" s="4">
        <v>102602.81</v>
      </c>
      <c r="M47" s="9">
        <f t="shared" si="3"/>
        <v>52.321677715451301</v>
      </c>
      <c r="N47" s="4">
        <v>492653.89</v>
      </c>
      <c r="O47" s="4">
        <v>267064.59000000003</v>
      </c>
      <c r="P47" s="4">
        <v>759718.48</v>
      </c>
      <c r="Q47" s="9">
        <f t="shared" si="4"/>
        <v>32.236537531293756</v>
      </c>
    </row>
    <row r="48" spans="1:17" x14ac:dyDescent="0.2">
      <c r="A48" s="11" t="s">
        <v>33</v>
      </c>
      <c r="B48" s="4">
        <v>972.52</v>
      </c>
      <c r="C48" s="4">
        <v>52403.75</v>
      </c>
      <c r="D48" s="4">
        <v>53376.27</v>
      </c>
      <c r="E48" s="9">
        <f t="shared" si="1"/>
        <v>2.0801352299298519</v>
      </c>
      <c r="F48" s="4">
        <v>0</v>
      </c>
      <c r="G48" s="4">
        <v>0</v>
      </c>
      <c r="H48" s="4">
        <v>0</v>
      </c>
      <c r="I48" s="9">
        <f t="shared" si="2"/>
        <v>0</v>
      </c>
      <c r="J48" s="4">
        <v>50.48</v>
      </c>
      <c r="K48" s="4">
        <v>11782.28</v>
      </c>
      <c r="L48" s="4">
        <v>11832.76</v>
      </c>
      <c r="M48" s="9">
        <f t="shared" si="3"/>
        <v>6.0340438551759306</v>
      </c>
      <c r="N48" s="4">
        <v>922.04</v>
      </c>
      <c r="O48" s="4">
        <v>40621.47</v>
      </c>
      <c r="P48" s="4">
        <v>41543.51</v>
      </c>
      <c r="Q48" s="9">
        <f t="shared" si="4"/>
        <v>1.7627831289515001</v>
      </c>
    </row>
    <row r="49" spans="1:17" x14ac:dyDescent="0.2">
      <c r="A49" s="11" t="s">
        <v>34</v>
      </c>
      <c r="B49" s="4">
        <v>1655558.36</v>
      </c>
      <c r="C49" s="4">
        <v>0</v>
      </c>
      <c r="D49" s="4">
        <v>1655558.36</v>
      </c>
      <c r="E49" s="9">
        <f t="shared" si="1"/>
        <v>64.519031956352308</v>
      </c>
      <c r="F49" s="4">
        <v>0</v>
      </c>
      <c r="G49" s="4">
        <v>0</v>
      </c>
      <c r="H49" s="4">
        <v>0</v>
      </c>
      <c r="I49" s="9">
        <f t="shared" si="2"/>
        <v>0</v>
      </c>
      <c r="J49" s="4">
        <v>1655558.36</v>
      </c>
      <c r="K49" s="4">
        <v>0</v>
      </c>
      <c r="L49" s="4">
        <v>1655558.36</v>
      </c>
      <c r="M49" s="9">
        <f t="shared" si="3"/>
        <v>844.24189699133103</v>
      </c>
      <c r="N49" s="4">
        <v>0</v>
      </c>
      <c r="O49" s="4">
        <v>0</v>
      </c>
      <c r="P49" s="4">
        <v>0</v>
      </c>
      <c r="Q49" s="9">
        <f t="shared" si="4"/>
        <v>0</v>
      </c>
    </row>
    <row r="50" spans="1:17" x14ac:dyDescent="0.2">
      <c r="A50" s="11" t="s">
        <v>35</v>
      </c>
      <c r="B50" s="4">
        <v>10232.85</v>
      </c>
      <c r="C50" s="4">
        <v>0</v>
      </c>
      <c r="D50" s="4">
        <v>10232.85</v>
      </c>
      <c r="E50" s="9">
        <f t="shared" si="1"/>
        <v>0.39878604832424008</v>
      </c>
      <c r="F50" s="4">
        <v>0</v>
      </c>
      <c r="G50" s="4">
        <v>0</v>
      </c>
      <c r="H50" s="4">
        <v>0</v>
      </c>
      <c r="I50" s="9">
        <f t="shared" si="2"/>
        <v>0</v>
      </c>
      <c r="J50" s="4">
        <v>10232.85</v>
      </c>
      <c r="K50" s="4">
        <v>0</v>
      </c>
      <c r="L50" s="4">
        <v>10232.85</v>
      </c>
      <c r="M50" s="9">
        <f t="shared" si="3"/>
        <v>5.2181795002549718</v>
      </c>
      <c r="N50" s="4">
        <v>0</v>
      </c>
      <c r="O50" s="4">
        <v>0</v>
      </c>
      <c r="P50" s="4">
        <v>0</v>
      </c>
      <c r="Q50" s="9">
        <f t="shared" si="4"/>
        <v>0</v>
      </c>
    </row>
    <row r="51" spans="1:17" x14ac:dyDescent="0.2">
      <c r="A51" s="11" t="s">
        <v>84</v>
      </c>
      <c r="B51" s="4">
        <v>231576.9</v>
      </c>
      <c r="C51" s="4">
        <v>0</v>
      </c>
      <c r="D51" s="4">
        <v>231576.9</v>
      </c>
      <c r="E51" s="9">
        <f t="shared" si="1"/>
        <v>9.0248207326578331</v>
      </c>
      <c r="F51" s="4">
        <v>943.17</v>
      </c>
      <c r="G51" s="4">
        <v>0</v>
      </c>
      <c r="H51" s="4">
        <v>943.17</v>
      </c>
      <c r="I51" s="9">
        <f t="shared" si="2"/>
        <v>7.1452272727272721</v>
      </c>
      <c r="J51" s="4">
        <v>21664.21</v>
      </c>
      <c r="K51" s="4">
        <v>0</v>
      </c>
      <c r="L51" s="4">
        <v>21664.21</v>
      </c>
      <c r="M51" s="9">
        <f t="shared" si="3"/>
        <v>11.047531871494135</v>
      </c>
      <c r="N51" s="4">
        <v>208969.52</v>
      </c>
      <c r="O51" s="4">
        <v>0</v>
      </c>
      <c r="P51" s="4">
        <v>208969.52</v>
      </c>
      <c r="Q51" s="9">
        <f t="shared" si="4"/>
        <v>8.8670395043917338</v>
      </c>
    </row>
    <row r="52" spans="1:17" x14ac:dyDescent="0.2">
      <c r="A52" s="11" t="s">
        <v>36</v>
      </c>
      <c r="B52" s="4">
        <v>87582.73</v>
      </c>
      <c r="C52" s="4">
        <v>780307.53</v>
      </c>
      <c r="D52" s="4">
        <v>867890.26</v>
      </c>
      <c r="E52" s="9">
        <f t="shared" si="1"/>
        <v>33.822691348402181</v>
      </c>
      <c r="F52" s="4">
        <v>364.32</v>
      </c>
      <c r="G52" s="4">
        <v>11198.22</v>
      </c>
      <c r="H52" s="4">
        <v>11562.54</v>
      </c>
      <c r="I52" s="9">
        <f t="shared" si="2"/>
        <v>87.595000000000013</v>
      </c>
      <c r="J52" s="4">
        <v>7641.12</v>
      </c>
      <c r="K52" s="4">
        <v>120774.93</v>
      </c>
      <c r="L52" s="4">
        <v>128416.05</v>
      </c>
      <c r="M52" s="9">
        <f t="shared" si="3"/>
        <v>65.48498215196328</v>
      </c>
      <c r="N52" s="4">
        <v>79577.289999999994</v>
      </c>
      <c r="O52" s="4">
        <v>648334.38</v>
      </c>
      <c r="P52" s="4">
        <v>727911.67</v>
      </c>
      <c r="Q52" s="9">
        <f t="shared" si="4"/>
        <v>30.886904145627362</v>
      </c>
    </row>
    <row r="53" spans="1:17" x14ac:dyDescent="0.2">
      <c r="A53" s="11" t="s">
        <v>37</v>
      </c>
      <c r="B53" s="4">
        <v>133689.38</v>
      </c>
      <c r="C53" s="4">
        <v>379422.19</v>
      </c>
      <c r="D53" s="4">
        <v>513111.57</v>
      </c>
      <c r="E53" s="9">
        <f t="shared" si="1"/>
        <v>19.99655378020265</v>
      </c>
      <c r="F53" s="4">
        <v>547.89</v>
      </c>
      <c r="G53" s="4">
        <v>473.73</v>
      </c>
      <c r="H53" s="4">
        <v>1021.62</v>
      </c>
      <c r="I53" s="9">
        <f t="shared" si="2"/>
        <v>7.7395454545454543</v>
      </c>
      <c r="J53" s="4">
        <v>20473.48</v>
      </c>
      <c r="K53" s="4">
        <v>72498.97</v>
      </c>
      <c r="L53" s="4">
        <v>92972.45</v>
      </c>
      <c r="M53" s="9">
        <f t="shared" si="3"/>
        <v>47.410734319224886</v>
      </c>
      <c r="N53" s="4">
        <v>112668.01</v>
      </c>
      <c r="O53" s="4">
        <v>306449.49</v>
      </c>
      <c r="P53" s="4">
        <v>419117.5</v>
      </c>
      <c r="Q53" s="9">
        <f t="shared" si="4"/>
        <v>17.784083676327068</v>
      </c>
    </row>
    <row r="54" spans="1:17" x14ac:dyDescent="0.2">
      <c r="A54" s="11" t="s">
        <v>38</v>
      </c>
      <c r="B54" s="4">
        <v>8728.2199999999993</v>
      </c>
      <c r="C54" s="4">
        <v>53420.62</v>
      </c>
      <c r="D54" s="4">
        <v>62148.84</v>
      </c>
      <c r="E54" s="9">
        <f t="shared" si="1"/>
        <v>2.4220124707716288</v>
      </c>
      <c r="F54" s="4">
        <v>83.33</v>
      </c>
      <c r="G54" s="4">
        <v>712.95</v>
      </c>
      <c r="H54" s="4">
        <v>796.28</v>
      </c>
      <c r="I54" s="9">
        <f t="shared" si="2"/>
        <v>6.0324242424242422</v>
      </c>
      <c r="J54" s="4">
        <v>690.65</v>
      </c>
      <c r="K54" s="4">
        <v>5278.09</v>
      </c>
      <c r="L54" s="4">
        <v>5968.74</v>
      </c>
      <c r="M54" s="9">
        <f t="shared" si="3"/>
        <v>3.0437225905150433</v>
      </c>
      <c r="N54" s="4">
        <v>7954.24</v>
      </c>
      <c r="O54" s="4">
        <v>47429.58</v>
      </c>
      <c r="P54" s="4">
        <v>55383.82</v>
      </c>
      <c r="Q54" s="9">
        <f t="shared" si="4"/>
        <v>2.350058132133916</v>
      </c>
    </row>
    <row r="55" spans="1:17" x14ac:dyDescent="0.2">
      <c r="A55" s="11" t="s">
        <v>39</v>
      </c>
      <c r="B55" s="4">
        <v>29353.46</v>
      </c>
      <c r="C55" s="4">
        <v>0</v>
      </c>
      <c r="D55" s="4">
        <v>29353.46</v>
      </c>
      <c r="E55" s="9">
        <f t="shared" si="1"/>
        <v>1.1439384255650817</v>
      </c>
      <c r="F55" s="4">
        <v>0</v>
      </c>
      <c r="G55" s="4">
        <v>0</v>
      </c>
      <c r="H55" s="4">
        <v>0</v>
      </c>
      <c r="I55" s="9">
        <f t="shared" si="2"/>
        <v>0</v>
      </c>
      <c r="J55" s="4">
        <v>29149</v>
      </c>
      <c r="K55" s="4">
        <v>0</v>
      </c>
      <c r="L55" s="4">
        <v>29149</v>
      </c>
      <c r="M55" s="9">
        <f t="shared" si="3"/>
        <v>14.864354920958695</v>
      </c>
      <c r="N55" s="4">
        <v>204.46</v>
      </c>
      <c r="O55" s="4">
        <v>0</v>
      </c>
      <c r="P55" s="4">
        <v>204.46</v>
      </c>
      <c r="Q55" s="9">
        <f t="shared" si="4"/>
        <v>8.6756905842915941E-3</v>
      </c>
    </row>
    <row r="56" spans="1:17" x14ac:dyDescent="0.2">
      <c r="A56" s="11" t="s">
        <v>40</v>
      </c>
      <c r="B56" s="4">
        <v>495434.61</v>
      </c>
      <c r="C56" s="4">
        <v>264522</v>
      </c>
      <c r="D56" s="4">
        <v>759956.61</v>
      </c>
      <c r="E56" s="9">
        <f t="shared" si="1"/>
        <v>29.616391660171473</v>
      </c>
      <c r="F56" s="4">
        <v>426947.05</v>
      </c>
      <c r="G56" s="4">
        <v>40820.58</v>
      </c>
      <c r="H56" s="4">
        <v>467767.63</v>
      </c>
      <c r="I56" s="9">
        <f t="shared" si="2"/>
        <v>3543.6941666666667</v>
      </c>
      <c r="J56" s="4">
        <v>23981.13</v>
      </c>
      <c r="K56" s="4">
        <v>58981.63</v>
      </c>
      <c r="L56" s="4">
        <v>82962.759999999995</v>
      </c>
      <c r="M56" s="9">
        <f t="shared" si="3"/>
        <v>42.306353901070878</v>
      </c>
      <c r="N56" s="4">
        <v>44506.43</v>
      </c>
      <c r="O56" s="4">
        <v>164719.79</v>
      </c>
      <c r="P56" s="4">
        <v>209226.22</v>
      </c>
      <c r="Q56" s="9">
        <f t="shared" si="4"/>
        <v>8.8779318538634531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1"/>
        <v>0</v>
      </c>
      <c r="F57" s="4">
        <v>0</v>
      </c>
      <c r="G57" s="4">
        <v>0</v>
      </c>
      <c r="H57" s="4">
        <v>0</v>
      </c>
      <c r="I57" s="9">
        <f t="shared" si="2"/>
        <v>0</v>
      </c>
      <c r="J57" s="4">
        <v>0</v>
      </c>
      <c r="K57" s="4">
        <v>0</v>
      </c>
      <c r="L57" s="4">
        <v>0</v>
      </c>
      <c r="M57" s="9">
        <f t="shared" si="3"/>
        <v>0</v>
      </c>
      <c r="N57" s="4">
        <v>0</v>
      </c>
      <c r="O57" s="4">
        <v>0</v>
      </c>
      <c r="P57" s="4">
        <v>0</v>
      </c>
      <c r="Q57" s="9">
        <f t="shared" si="4"/>
        <v>0</v>
      </c>
    </row>
    <row r="58" spans="1:17" x14ac:dyDescent="0.2">
      <c r="A58" s="11" t="s">
        <v>42</v>
      </c>
      <c r="B58" s="4">
        <v>1754.19</v>
      </c>
      <c r="C58" s="4">
        <v>68829.149999999994</v>
      </c>
      <c r="D58" s="4">
        <v>70583.34</v>
      </c>
      <c r="E58" s="9">
        <f t="shared" si="1"/>
        <v>2.7507147310989866</v>
      </c>
      <c r="F58" s="4">
        <v>1.62</v>
      </c>
      <c r="G58" s="4">
        <v>3030.13</v>
      </c>
      <c r="H58" s="4">
        <v>3031.75</v>
      </c>
      <c r="I58" s="9">
        <f t="shared" si="2"/>
        <v>22.967803030303031</v>
      </c>
      <c r="J58" s="4">
        <v>869.13</v>
      </c>
      <c r="K58" s="4">
        <v>9342</v>
      </c>
      <c r="L58" s="4">
        <v>10211.129999999999</v>
      </c>
      <c r="M58" s="9">
        <f t="shared" si="3"/>
        <v>5.2071035186129517</v>
      </c>
      <c r="N58" s="4">
        <v>883.44</v>
      </c>
      <c r="O58" s="4">
        <v>56457.02</v>
      </c>
      <c r="P58" s="4">
        <v>57340.46</v>
      </c>
      <c r="Q58" s="9">
        <f t="shared" si="4"/>
        <v>2.4330827003861333</v>
      </c>
    </row>
    <row r="59" spans="1:17" x14ac:dyDescent="0.2">
      <c r="A59" s="11" t="s">
        <v>43</v>
      </c>
      <c r="B59" s="4">
        <v>77277.34</v>
      </c>
      <c r="C59" s="4">
        <v>0</v>
      </c>
      <c r="D59" s="4">
        <v>77277.34</v>
      </c>
      <c r="E59" s="9">
        <f t="shared" si="1"/>
        <v>3.0115876851130161</v>
      </c>
      <c r="F59" s="4">
        <v>3034.87</v>
      </c>
      <c r="G59" s="4">
        <v>0</v>
      </c>
      <c r="H59" s="4">
        <v>3034.87</v>
      </c>
      <c r="I59" s="9">
        <f t="shared" si="2"/>
        <v>22.991439393939395</v>
      </c>
      <c r="J59" s="4">
        <v>15097.09</v>
      </c>
      <c r="K59" s="4">
        <v>0</v>
      </c>
      <c r="L59" s="4">
        <v>15097.09</v>
      </c>
      <c r="M59" s="9">
        <f t="shared" si="3"/>
        <v>7.6986690464048957</v>
      </c>
      <c r="N59" s="4">
        <v>59145.38</v>
      </c>
      <c r="O59" s="4">
        <v>0</v>
      </c>
      <c r="P59" s="4">
        <v>59145.38</v>
      </c>
      <c r="Q59" s="9">
        <f t="shared" si="4"/>
        <v>2.5096694530487547</v>
      </c>
    </row>
    <row r="60" spans="1:17" x14ac:dyDescent="0.2">
      <c r="A60" s="11" t="s">
        <v>44</v>
      </c>
      <c r="B60" s="4">
        <v>400701.31</v>
      </c>
      <c r="C60" s="4">
        <v>0</v>
      </c>
      <c r="D60" s="4">
        <v>400701.31</v>
      </c>
      <c r="E60" s="9">
        <f t="shared" si="1"/>
        <v>15.615795401402961</v>
      </c>
      <c r="F60" s="4">
        <v>15849.75</v>
      </c>
      <c r="G60" s="4">
        <v>0</v>
      </c>
      <c r="H60" s="4">
        <v>15849.75</v>
      </c>
      <c r="I60" s="9">
        <f t="shared" si="2"/>
        <v>120.07386363636364</v>
      </c>
      <c r="J60" s="4">
        <v>357962.91</v>
      </c>
      <c r="K60" s="4">
        <v>0</v>
      </c>
      <c r="L60" s="4">
        <v>357962.91</v>
      </c>
      <c r="M60" s="9">
        <f t="shared" si="3"/>
        <v>182.54100458949515</v>
      </c>
      <c r="N60" s="4">
        <v>26888.65</v>
      </c>
      <c r="O60" s="4">
        <v>0</v>
      </c>
      <c r="P60" s="4">
        <v>26888.65</v>
      </c>
      <c r="Q60" s="9">
        <f t="shared" si="4"/>
        <v>1.1409449654177453</v>
      </c>
    </row>
    <row r="61" spans="1:17" x14ac:dyDescent="0.2">
      <c r="A61" s="11" t="s">
        <v>45</v>
      </c>
      <c r="B61" s="4">
        <v>28263.96</v>
      </c>
      <c r="C61" s="4">
        <v>82502.23</v>
      </c>
      <c r="D61" s="4">
        <v>110766.19</v>
      </c>
      <c r="E61" s="9">
        <f t="shared" si="1"/>
        <v>4.3166870615744353</v>
      </c>
      <c r="F61" s="4">
        <v>290.39</v>
      </c>
      <c r="G61" s="4">
        <v>917.32</v>
      </c>
      <c r="H61" s="4">
        <v>1207.71</v>
      </c>
      <c r="I61" s="9">
        <f t="shared" si="2"/>
        <v>9.1493181818181828</v>
      </c>
      <c r="J61" s="4">
        <v>2239.37</v>
      </c>
      <c r="K61" s="4">
        <v>7388.69</v>
      </c>
      <c r="L61" s="4">
        <v>9628.06</v>
      </c>
      <c r="M61" s="9">
        <f t="shared" si="3"/>
        <v>4.909770525242223</v>
      </c>
      <c r="N61" s="4">
        <v>25734.2</v>
      </c>
      <c r="O61" s="4">
        <v>74196.22</v>
      </c>
      <c r="P61" s="4">
        <v>99930.42</v>
      </c>
      <c r="Q61" s="9">
        <f t="shared" si="4"/>
        <v>4.2402690202401665</v>
      </c>
    </row>
    <row r="62" spans="1:17" x14ac:dyDescent="0.2">
      <c r="A62" s="11" t="s">
        <v>46</v>
      </c>
      <c r="B62" s="4">
        <v>30275.06</v>
      </c>
      <c r="C62" s="4">
        <v>5922.29</v>
      </c>
      <c r="D62" s="4">
        <v>36197.35</v>
      </c>
      <c r="E62" s="9">
        <f t="shared" si="1"/>
        <v>1.4106527669524551</v>
      </c>
      <c r="F62" s="4">
        <v>553.46</v>
      </c>
      <c r="G62" s="4">
        <v>0</v>
      </c>
      <c r="H62" s="4">
        <v>553.46</v>
      </c>
      <c r="I62" s="9">
        <f t="shared" si="2"/>
        <v>4.1928787878787883</v>
      </c>
      <c r="J62" s="4">
        <v>3773.24</v>
      </c>
      <c r="K62" s="4">
        <v>297.52</v>
      </c>
      <c r="L62" s="4">
        <v>4070.76</v>
      </c>
      <c r="M62" s="9">
        <f t="shared" si="3"/>
        <v>2.0758592554818973</v>
      </c>
      <c r="N62" s="4">
        <v>25948.36</v>
      </c>
      <c r="O62" s="4">
        <v>5624.77</v>
      </c>
      <c r="P62" s="4">
        <v>31573.13</v>
      </c>
      <c r="Q62" s="9">
        <f t="shared" si="4"/>
        <v>1.3397178257733271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7598</v>
      </c>
      <c r="C64" s="4">
        <v>0</v>
      </c>
      <c r="D64" s="4">
        <v>7598</v>
      </c>
      <c r="E64" s="9">
        <f t="shared" si="1"/>
        <v>0.29610288386593919</v>
      </c>
      <c r="F64" s="4">
        <v>0</v>
      </c>
      <c r="G64" s="4">
        <v>0</v>
      </c>
      <c r="H64" s="4">
        <v>0</v>
      </c>
      <c r="I64" s="9">
        <f t="shared" si="2"/>
        <v>0</v>
      </c>
      <c r="J64" s="4">
        <v>7398</v>
      </c>
      <c r="K64" s="4">
        <v>0</v>
      </c>
      <c r="L64" s="4">
        <v>7398</v>
      </c>
      <c r="M64" s="9">
        <f t="shared" si="3"/>
        <v>3.7725650178480366</v>
      </c>
      <c r="N64" s="4">
        <v>200</v>
      </c>
      <c r="O64" s="4">
        <v>0</v>
      </c>
      <c r="P64" s="4">
        <v>200</v>
      </c>
      <c r="Q64" s="9">
        <f t="shared" si="4"/>
        <v>8.4864429074553403E-3</v>
      </c>
    </row>
    <row r="65" spans="1:17" x14ac:dyDescent="0.2">
      <c r="A65" s="11" t="s">
        <v>48</v>
      </c>
      <c r="B65" s="4">
        <v>397049.63</v>
      </c>
      <c r="C65" s="4">
        <v>0</v>
      </c>
      <c r="D65" s="4">
        <v>397049.63</v>
      </c>
      <c r="E65" s="9">
        <f t="shared" si="1"/>
        <v>15.473485190958691</v>
      </c>
      <c r="F65" s="4">
        <v>103.84</v>
      </c>
      <c r="G65" s="4">
        <v>0</v>
      </c>
      <c r="H65" s="4">
        <v>103.84</v>
      </c>
      <c r="I65" s="9">
        <f t="shared" si="2"/>
        <v>0.78666666666666674</v>
      </c>
      <c r="J65" s="4">
        <v>7477.97</v>
      </c>
      <c r="K65" s="4">
        <v>0</v>
      </c>
      <c r="L65" s="4">
        <v>7477.97</v>
      </c>
      <c r="M65" s="9">
        <f t="shared" si="3"/>
        <v>3.8133452320244774</v>
      </c>
      <c r="N65" s="4">
        <v>389467.82</v>
      </c>
      <c r="O65" s="4">
        <v>0</v>
      </c>
      <c r="P65" s="4">
        <v>389467.82</v>
      </c>
      <c r="Q65" s="9">
        <f t="shared" si="4"/>
        <v>16.525982093605467</v>
      </c>
    </row>
    <row r="66" spans="1:17" x14ac:dyDescent="0.2">
      <c r="A66" s="11" t="s">
        <v>49</v>
      </c>
      <c r="B66" s="4">
        <v>2985041.44</v>
      </c>
      <c r="C66" s="4">
        <v>0</v>
      </c>
      <c r="D66" s="4">
        <v>2985041.44</v>
      </c>
      <c r="E66" s="9">
        <f t="shared" si="1"/>
        <v>116.33053156664069</v>
      </c>
      <c r="F66" s="4">
        <v>0</v>
      </c>
      <c r="G66" s="4">
        <v>0</v>
      </c>
      <c r="H66" s="4">
        <v>0</v>
      </c>
      <c r="I66" s="9">
        <f t="shared" si="2"/>
        <v>0</v>
      </c>
      <c r="J66" s="4">
        <v>803617.66</v>
      </c>
      <c r="K66" s="4">
        <v>0</v>
      </c>
      <c r="L66" s="4">
        <v>803617.66</v>
      </c>
      <c r="M66" s="9">
        <f t="shared" si="3"/>
        <v>409.79992860785313</v>
      </c>
      <c r="N66" s="4">
        <v>2181423.7799999998</v>
      </c>
      <c r="O66" s="4">
        <v>0</v>
      </c>
      <c r="P66" s="4">
        <v>2181423.7799999998</v>
      </c>
      <c r="Q66" s="9">
        <f t="shared" si="4"/>
        <v>92.562641829677077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1"/>
        <v>0</v>
      </c>
      <c r="F67" s="4">
        <v>0</v>
      </c>
      <c r="G67" s="4">
        <v>0</v>
      </c>
      <c r="H67" s="4">
        <v>0</v>
      </c>
      <c r="I67" s="9">
        <f t="shared" si="2"/>
        <v>0</v>
      </c>
      <c r="J67" s="4">
        <v>0</v>
      </c>
      <c r="K67" s="4">
        <v>0</v>
      </c>
      <c r="L67" s="4">
        <v>0</v>
      </c>
      <c r="M67" s="9">
        <f t="shared" si="3"/>
        <v>0</v>
      </c>
      <c r="N67" s="4">
        <v>0</v>
      </c>
      <c r="O67" s="4">
        <v>0</v>
      </c>
      <c r="P67" s="4">
        <v>0</v>
      </c>
      <c r="Q67" s="9">
        <f t="shared" si="4"/>
        <v>0</v>
      </c>
    </row>
    <row r="68" spans="1:17" x14ac:dyDescent="0.2">
      <c r="A68" s="11" t="s">
        <v>51</v>
      </c>
      <c r="B68" s="4">
        <v>5080075.41</v>
      </c>
      <c r="C68" s="4">
        <v>0</v>
      </c>
      <c r="D68" s="4">
        <v>5080075.41</v>
      </c>
      <c r="E68" s="9">
        <f t="shared" si="1"/>
        <v>197.97643842556508</v>
      </c>
      <c r="F68" s="4">
        <v>122785.23</v>
      </c>
      <c r="G68" s="4">
        <v>0</v>
      </c>
      <c r="H68" s="4">
        <v>122785.23</v>
      </c>
      <c r="I68" s="9">
        <f t="shared" si="2"/>
        <v>930.19113636363636</v>
      </c>
      <c r="J68" s="4">
        <v>986684.72</v>
      </c>
      <c r="K68" s="4">
        <v>0</v>
      </c>
      <c r="L68" s="4">
        <v>986684.72</v>
      </c>
      <c r="M68" s="9">
        <f t="shared" si="3"/>
        <v>503.15386027536971</v>
      </c>
      <c r="N68" s="4">
        <v>3970605.46</v>
      </c>
      <c r="O68" s="4">
        <v>0</v>
      </c>
      <c r="P68" s="4">
        <v>3970605.46</v>
      </c>
      <c r="Q68" s="9">
        <f t="shared" si="4"/>
        <v>168.48158272160225</v>
      </c>
    </row>
    <row r="69" spans="1:17" x14ac:dyDescent="0.2">
      <c r="A69" s="11" t="s">
        <v>52</v>
      </c>
      <c r="B69" s="4">
        <v>107845.28</v>
      </c>
      <c r="C69" s="4">
        <v>0</v>
      </c>
      <c r="D69" s="4">
        <v>107845.28</v>
      </c>
      <c r="E69" s="9">
        <f t="shared" si="1"/>
        <v>4.2028558067030399</v>
      </c>
      <c r="F69" s="4">
        <v>0</v>
      </c>
      <c r="G69" s="4">
        <v>0</v>
      </c>
      <c r="H69" s="4">
        <v>0</v>
      </c>
      <c r="I69" s="9">
        <f t="shared" si="2"/>
        <v>0</v>
      </c>
      <c r="J69" s="4">
        <v>50015.519999999997</v>
      </c>
      <c r="K69" s="4">
        <v>0</v>
      </c>
      <c r="L69" s="4">
        <v>50015.519999999997</v>
      </c>
      <c r="M69" s="9">
        <f t="shared" si="3"/>
        <v>25.505109637939825</v>
      </c>
      <c r="N69" s="4">
        <v>57829.760000000002</v>
      </c>
      <c r="O69" s="4">
        <v>0</v>
      </c>
      <c r="P69" s="4">
        <v>57829.760000000002</v>
      </c>
      <c r="Q69" s="9">
        <f t="shared" si="4"/>
        <v>2.4538447829592229</v>
      </c>
    </row>
    <row r="70" spans="1:17" x14ac:dyDescent="0.2">
      <c r="A70" s="11" t="s">
        <v>53</v>
      </c>
      <c r="B70" s="4">
        <v>27143107.66</v>
      </c>
      <c r="C70" s="4">
        <v>0</v>
      </c>
      <c r="D70" s="4">
        <v>27143107.66</v>
      </c>
      <c r="E70" s="9">
        <f t="shared" si="1"/>
        <v>1057.7984279033515</v>
      </c>
      <c r="F70" s="4">
        <v>103924.88</v>
      </c>
      <c r="G70" s="4">
        <v>0</v>
      </c>
      <c r="H70" s="4">
        <v>103924.88</v>
      </c>
      <c r="I70" s="9">
        <f t="shared" si="2"/>
        <v>787.30969696969703</v>
      </c>
      <c r="J70" s="4">
        <v>1363980.53</v>
      </c>
      <c r="K70" s="4">
        <v>0</v>
      </c>
      <c r="L70" s="4">
        <v>1363980.53</v>
      </c>
      <c r="M70" s="9">
        <f t="shared" si="3"/>
        <v>695.55355940846505</v>
      </c>
      <c r="N70" s="4">
        <v>25675202.25</v>
      </c>
      <c r="O70" s="4">
        <v>0</v>
      </c>
      <c r="P70" s="4">
        <v>25675202.25</v>
      </c>
      <c r="Q70" s="9">
        <f t="shared" si="4"/>
        <v>1089.4556901599694</v>
      </c>
    </row>
    <row r="71" spans="1:17" x14ac:dyDescent="0.2">
      <c r="A71" s="11" t="s">
        <v>54</v>
      </c>
      <c r="B71" s="4">
        <v>768666.69</v>
      </c>
      <c r="C71" s="4">
        <v>0</v>
      </c>
      <c r="D71" s="4">
        <v>768666.69</v>
      </c>
      <c r="E71" s="9">
        <f t="shared" si="1"/>
        <v>29.955833593141072</v>
      </c>
      <c r="F71" s="4">
        <v>0</v>
      </c>
      <c r="G71" s="4">
        <v>0</v>
      </c>
      <c r="H71" s="4">
        <v>0</v>
      </c>
      <c r="I71" s="9">
        <f t="shared" si="2"/>
        <v>0</v>
      </c>
      <c r="J71" s="4">
        <v>15417.33</v>
      </c>
      <c r="K71" s="4">
        <v>0</v>
      </c>
      <c r="L71" s="4">
        <v>15417.33</v>
      </c>
      <c r="M71" s="9">
        <f t="shared" si="3"/>
        <v>7.8619734829168788</v>
      </c>
      <c r="N71" s="4">
        <v>753249.36</v>
      </c>
      <c r="O71" s="4">
        <v>0</v>
      </c>
      <c r="P71" s="4">
        <v>753249.36</v>
      </c>
      <c r="Q71" s="9">
        <f t="shared" si="4"/>
        <v>31.962038443586369</v>
      </c>
    </row>
    <row r="72" spans="1:17" x14ac:dyDescent="0.2">
      <c r="A72" s="11" t="s">
        <v>55</v>
      </c>
      <c r="B72" s="4">
        <v>10919</v>
      </c>
      <c r="C72" s="4">
        <v>0</v>
      </c>
      <c r="D72" s="4">
        <v>10919</v>
      </c>
      <c r="E72" s="9">
        <f t="shared" si="1"/>
        <v>0.4255261106780982</v>
      </c>
      <c r="F72" s="4">
        <v>0</v>
      </c>
      <c r="G72" s="4">
        <v>0</v>
      </c>
      <c r="H72" s="4">
        <v>0</v>
      </c>
      <c r="I72" s="9">
        <f t="shared" si="2"/>
        <v>0</v>
      </c>
      <c r="J72" s="4">
        <v>0</v>
      </c>
      <c r="K72" s="4">
        <v>0</v>
      </c>
      <c r="L72" s="4">
        <v>0</v>
      </c>
      <c r="M72" s="9">
        <f t="shared" si="3"/>
        <v>0</v>
      </c>
      <c r="N72" s="4">
        <v>10919</v>
      </c>
      <c r="O72" s="4">
        <v>0</v>
      </c>
      <c r="P72" s="4">
        <v>10919</v>
      </c>
      <c r="Q72" s="9">
        <f t="shared" si="4"/>
        <v>0.46331735053252432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1"/>
        <v>0</v>
      </c>
      <c r="F73" s="4">
        <v>0</v>
      </c>
      <c r="G73" s="4">
        <v>0</v>
      </c>
      <c r="H73" s="4">
        <v>0</v>
      </c>
      <c r="I73" s="9">
        <f t="shared" si="2"/>
        <v>0</v>
      </c>
      <c r="J73" s="4">
        <v>0</v>
      </c>
      <c r="K73" s="4">
        <v>0</v>
      </c>
      <c r="L73" s="4">
        <v>0</v>
      </c>
      <c r="M73" s="9">
        <f t="shared" si="3"/>
        <v>0</v>
      </c>
      <c r="N73" s="4">
        <v>0</v>
      </c>
      <c r="O73" s="4">
        <v>0</v>
      </c>
      <c r="P73" s="4">
        <v>0</v>
      </c>
      <c r="Q73" s="9">
        <f t="shared" si="4"/>
        <v>0</v>
      </c>
    </row>
    <row r="74" spans="1:17" x14ac:dyDescent="0.2">
      <c r="A74" s="11" t="s">
        <v>57</v>
      </c>
      <c r="B74" s="4">
        <v>5232517.63</v>
      </c>
      <c r="C74" s="4">
        <v>0</v>
      </c>
      <c r="D74" s="4">
        <v>5232517.63</v>
      </c>
      <c r="E74" s="9">
        <f t="shared" si="1"/>
        <v>203.91728877630553</v>
      </c>
      <c r="F74" s="4">
        <v>9742.2099999999991</v>
      </c>
      <c r="G74" s="4">
        <v>0</v>
      </c>
      <c r="H74" s="4">
        <v>9742.2099999999991</v>
      </c>
      <c r="I74" s="9">
        <f t="shared" si="2"/>
        <v>73.804621212121205</v>
      </c>
      <c r="J74" s="4">
        <v>420649.15</v>
      </c>
      <c r="K74" s="4">
        <v>0</v>
      </c>
      <c r="L74" s="4">
        <v>420649.15</v>
      </c>
      <c r="M74" s="9">
        <f t="shared" si="3"/>
        <v>214.50747067822542</v>
      </c>
      <c r="N74" s="4">
        <v>4802126.2699999996</v>
      </c>
      <c r="O74" s="4">
        <v>0</v>
      </c>
      <c r="P74" s="4">
        <v>4802126.2699999996</v>
      </c>
      <c r="Q74" s="9">
        <f t="shared" si="4"/>
        <v>203.76485212373231</v>
      </c>
    </row>
    <row r="75" spans="1:17" x14ac:dyDescent="0.2">
      <c r="A75" s="11" t="s">
        <v>58</v>
      </c>
      <c r="B75" s="4">
        <v>16403.91</v>
      </c>
      <c r="C75" s="4">
        <v>0</v>
      </c>
      <c r="D75" s="4">
        <v>16403.91</v>
      </c>
      <c r="E75" s="9">
        <f t="shared" si="1"/>
        <v>0.63927942322681219</v>
      </c>
      <c r="F75" s="4">
        <v>0</v>
      </c>
      <c r="G75" s="4">
        <v>0</v>
      </c>
      <c r="H75" s="4">
        <v>0</v>
      </c>
      <c r="I75" s="9">
        <f t="shared" si="2"/>
        <v>0</v>
      </c>
      <c r="J75" s="4">
        <v>477.98</v>
      </c>
      <c r="K75" s="4">
        <v>0</v>
      </c>
      <c r="L75" s="4">
        <v>477.98</v>
      </c>
      <c r="M75" s="9">
        <f t="shared" si="3"/>
        <v>0.24374298827129018</v>
      </c>
      <c r="N75" s="4">
        <v>15925.93</v>
      </c>
      <c r="O75" s="4">
        <v>0</v>
      </c>
      <c r="P75" s="4">
        <v>15925.93</v>
      </c>
      <c r="Q75" s="9">
        <f t="shared" si="4"/>
        <v>0.67577247846565114</v>
      </c>
    </row>
    <row r="76" spans="1:17" x14ac:dyDescent="0.2">
      <c r="A76" s="11" t="s">
        <v>59</v>
      </c>
      <c r="B76" s="4">
        <v>6169557.9800000004</v>
      </c>
      <c r="C76" s="4">
        <v>0</v>
      </c>
      <c r="D76" s="4">
        <v>6169557.9800000004</v>
      </c>
      <c r="E76" s="9">
        <f t="shared" si="1"/>
        <v>240.43483943881529</v>
      </c>
      <c r="F76" s="4">
        <v>214.56</v>
      </c>
      <c r="G76" s="4">
        <v>0</v>
      </c>
      <c r="H76" s="4">
        <v>214.56</v>
      </c>
      <c r="I76" s="9">
        <f t="shared" si="2"/>
        <v>1.6254545454545455</v>
      </c>
      <c r="J76" s="4">
        <v>109527.03</v>
      </c>
      <c r="K76" s="4">
        <v>0</v>
      </c>
      <c r="L76" s="4">
        <v>109527.03</v>
      </c>
      <c r="M76" s="9">
        <f t="shared" si="3"/>
        <v>55.852641509433958</v>
      </c>
      <c r="N76" s="4">
        <v>6059816.3899999997</v>
      </c>
      <c r="O76" s="4">
        <v>0</v>
      </c>
      <c r="P76" s="4">
        <v>6059816.3899999997</v>
      </c>
      <c r="Q76" s="9">
        <f t="shared" si="4"/>
        <v>257.1314291169856</v>
      </c>
    </row>
    <row r="77" spans="1:17" x14ac:dyDescent="0.2">
      <c r="A77" s="11" t="s">
        <v>60</v>
      </c>
      <c r="B77" s="4">
        <v>47706.36</v>
      </c>
      <c r="C77" s="4">
        <v>0</v>
      </c>
      <c r="D77" s="4">
        <v>47706.36</v>
      </c>
      <c r="E77" s="9">
        <f t="shared" si="1"/>
        <v>1.8591722525331256</v>
      </c>
      <c r="F77" s="4">
        <v>0</v>
      </c>
      <c r="G77" s="4">
        <v>0</v>
      </c>
      <c r="H77" s="4">
        <v>0</v>
      </c>
      <c r="I77" s="9">
        <f t="shared" si="2"/>
        <v>0</v>
      </c>
      <c r="J77" s="4">
        <v>0</v>
      </c>
      <c r="K77" s="4">
        <v>0</v>
      </c>
      <c r="L77" s="4">
        <v>0</v>
      </c>
      <c r="M77" s="9">
        <f t="shared" si="3"/>
        <v>0</v>
      </c>
      <c r="N77" s="4">
        <v>47706.36</v>
      </c>
      <c r="O77" s="4">
        <v>0</v>
      </c>
      <c r="P77" s="4">
        <v>47706.36</v>
      </c>
      <c r="Q77" s="9">
        <f t="shared" si="4"/>
        <v>2.0242865023125556</v>
      </c>
    </row>
    <row r="78" spans="1:17" x14ac:dyDescent="0.2">
      <c r="A78" s="11" t="s">
        <v>61</v>
      </c>
      <c r="B78" s="4">
        <v>70289277.980000004</v>
      </c>
      <c r="C78" s="4">
        <v>0</v>
      </c>
      <c r="D78" s="4">
        <v>70289277.980000004</v>
      </c>
      <c r="E78" s="9">
        <f t="shared" si="1"/>
        <v>2739.2547926734219</v>
      </c>
      <c r="F78" s="4">
        <v>237184.72</v>
      </c>
      <c r="G78" s="4">
        <v>0</v>
      </c>
      <c r="H78" s="4">
        <v>237184.72</v>
      </c>
      <c r="I78" s="9">
        <f t="shared" si="2"/>
        <v>1796.8539393939393</v>
      </c>
      <c r="J78" s="4">
        <v>1287163.5</v>
      </c>
      <c r="K78" s="4">
        <v>0</v>
      </c>
      <c r="L78" s="4">
        <v>1287163.5</v>
      </c>
      <c r="M78" s="9">
        <f t="shared" si="3"/>
        <v>656.38118306986235</v>
      </c>
      <c r="N78" s="4">
        <v>68764929.760000005</v>
      </c>
      <c r="O78" s="4">
        <v>0</v>
      </c>
      <c r="P78" s="4">
        <v>68764929.760000005</v>
      </c>
      <c r="Q78" s="9">
        <f t="shared" si="4"/>
        <v>2917.8482522170834</v>
      </c>
    </row>
    <row r="79" spans="1:17" x14ac:dyDescent="0.2">
      <c r="A79" s="11" t="s">
        <v>62</v>
      </c>
      <c r="B79" s="4">
        <v>2507989.14</v>
      </c>
      <c r="C79" s="4">
        <v>0</v>
      </c>
      <c r="D79" s="4">
        <v>2507989.14</v>
      </c>
      <c r="E79" s="9">
        <f t="shared" ref="E79:E83" si="5">D79/$C$5</f>
        <v>97.739249415432582</v>
      </c>
      <c r="F79" s="4">
        <v>0</v>
      </c>
      <c r="G79" s="4">
        <v>0</v>
      </c>
      <c r="H79" s="4">
        <v>0</v>
      </c>
      <c r="I79" s="9">
        <f t="shared" ref="I79:I83" si="6">H79/$C$6</f>
        <v>0</v>
      </c>
      <c r="J79" s="4">
        <v>43988.69</v>
      </c>
      <c r="K79" s="4">
        <v>0</v>
      </c>
      <c r="L79" s="4">
        <v>43988.69</v>
      </c>
      <c r="M79" s="9">
        <f t="shared" ref="M79:M83" si="7">L79/$C$7</f>
        <v>22.431764405915352</v>
      </c>
      <c r="N79" s="4">
        <v>2464000.4500000002</v>
      </c>
      <c r="O79" s="4">
        <v>0</v>
      </c>
      <c r="P79" s="4">
        <v>2464000.4500000002</v>
      </c>
      <c r="Q79" s="9">
        <f t="shared" ref="Q79:Q83" si="8">P79/$C$8</f>
        <v>104.55299571434634</v>
      </c>
    </row>
    <row r="80" spans="1:17" x14ac:dyDescent="0.2">
      <c r="A80" s="11" t="s">
        <v>63</v>
      </c>
      <c r="B80" s="4">
        <v>21187.08</v>
      </c>
      <c r="C80" s="4">
        <v>0</v>
      </c>
      <c r="D80" s="4">
        <v>21187.08</v>
      </c>
      <c r="E80" s="9">
        <f t="shared" si="5"/>
        <v>0.82568511301636793</v>
      </c>
      <c r="F80" s="4">
        <v>0</v>
      </c>
      <c r="G80" s="4">
        <v>0</v>
      </c>
      <c r="H80" s="4">
        <v>0</v>
      </c>
      <c r="I80" s="9">
        <f t="shared" si="6"/>
        <v>0</v>
      </c>
      <c r="J80" s="4">
        <v>11460.6</v>
      </c>
      <c r="K80" s="4">
        <v>0</v>
      </c>
      <c r="L80" s="4">
        <v>11460.6</v>
      </c>
      <c r="M80" s="9">
        <f t="shared" si="7"/>
        <v>5.8442631310555839</v>
      </c>
      <c r="N80" s="4">
        <v>9726.48</v>
      </c>
      <c r="O80" s="4">
        <v>0</v>
      </c>
      <c r="P80" s="4">
        <v>9726.48</v>
      </c>
      <c r="Q80" s="9">
        <f t="shared" si="8"/>
        <v>0.41271608605253107</v>
      </c>
    </row>
    <row r="81" spans="1:17" x14ac:dyDescent="0.2">
      <c r="A81" s="11" t="s">
        <v>64</v>
      </c>
      <c r="B81" s="4">
        <v>1282758.98</v>
      </c>
      <c r="C81" s="4">
        <v>0</v>
      </c>
      <c r="D81" s="4">
        <v>1282758.98</v>
      </c>
      <c r="E81" s="9">
        <f t="shared" si="5"/>
        <v>49.990607170693686</v>
      </c>
      <c r="F81" s="4">
        <v>14958.98</v>
      </c>
      <c r="G81" s="4">
        <v>0</v>
      </c>
      <c r="H81" s="4">
        <v>14958.98</v>
      </c>
      <c r="I81" s="9">
        <f t="shared" si="6"/>
        <v>113.32560606060606</v>
      </c>
      <c r="J81" s="4">
        <v>176661.63</v>
      </c>
      <c r="K81" s="4">
        <v>0</v>
      </c>
      <c r="L81" s="4">
        <v>176661.63</v>
      </c>
      <c r="M81" s="9">
        <f t="shared" si="7"/>
        <v>90.08752167261602</v>
      </c>
      <c r="N81" s="4">
        <v>1091138.3700000001</v>
      </c>
      <c r="O81" s="4">
        <v>0</v>
      </c>
      <c r="P81" s="4">
        <v>1091138.3700000001</v>
      </c>
      <c r="Q81" s="9">
        <f t="shared" si="8"/>
        <v>46.299417405694406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5"/>
        <v>0</v>
      </c>
      <c r="F82" s="4">
        <v>0</v>
      </c>
      <c r="G82" s="4">
        <v>0</v>
      </c>
      <c r="H82" s="4">
        <v>0</v>
      </c>
      <c r="I82" s="9">
        <f t="shared" si="6"/>
        <v>0</v>
      </c>
      <c r="J82" s="4">
        <v>0</v>
      </c>
      <c r="K82" s="4">
        <v>0</v>
      </c>
      <c r="L82" s="4">
        <v>0</v>
      </c>
      <c r="M82" s="9">
        <f t="shared" si="7"/>
        <v>0</v>
      </c>
      <c r="N82" s="4">
        <v>0</v>
      </c>
      <c r="O82" s="4">
        <v>0</v>
      </c>
      <c r="P82" s="4">
        <v>0</v>
      </c>
      <c r="Q82" s="9">
        <f t="shared" si="8"/>
        <v>0</v>
      </c>
    </row>
    <row r="83" spans="1:17" x14ac:dyDescent="0.2">
      <c r="A83" s="11" t="s">
        <v>66</v>
      </c>
      <c r="B83" s="4">
        <v>1463169</v>
      </c>
      <c r="C83" s="4">
        <v>0</v>
      </c>
      <c r="D83" s="4">
        <v>1463169</v>
      </c>
      <c r="E83" s="9">
        <f t="shared" si="5"/>
        <v>57.021395167575996</v>
      </c>
      <c r="F83" s="4">
        <v>0</v>
      </c>
      <c r="G83" s="4">
        <v>0</v>
      </c>
      <c r="H83" s="4">
        <v>0</v>
      </c>
      <c r="I83" s="9">
        <f t="shared" si="6"/>
        <v>0</v>
      </c>
      <c r="J83" s="4">
        <v>37437</v>
      </c>
      <c r="K83" s="4">
        <v>0</v>
      </c>
      <c r="L83" s="4">
        <v>37437</v>
      </c>
      <c r="M83" s="9">
        <f t="shared" si="7"/>
        <v>19.090770015298318</v>
      </c>
      <c r="N83" s="4">
        <v>1425732</v>
      </c>
      <c r="O83" s="4">
        <v>0</v>
      </c>
      <c r="P83" s="4">
        <v>1425732</v>
      </c>
      <c r="Q83" s="9">
        <f t="shared" si="8"/>
        <v>60.496966096660586</v>
      </c>
    </row>
    <row r="85" spans="1:17" x14ac:dyDescent="0.2">
      <c r="A85" s="24" t="s">
        <v>94</v>
      </c>
    </row>
    <row r="86" spans="1:17" x14ac:dyDescent="0.2">
      <c r="A86" s="25" t="s">
        <v>103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24" t="s">
        <v>108</v>
      </c>
    </row>
    <row r="90" spans="1:17" x14ac:dyDescent="0.2">
      <c r="A90" s="24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7991</v>
      </c>
      <c r="C5" s="15">
        <f>SUM(C6:C8)</f>
        <v>92558</v>
      </c>
      <c r="D5" s="16">
        <f>C5/B5</f>
        <v>11.582780628206732</v>
      </c>
      <c r="E5" s="17">
        <f>E12*12</f>
        <v>57057.231006287941</v>
      </c>
    </row>
    <row r="6" spans="1:17" x14ac:dyDescent="0.2">
      <c r="A6" s="3" t="s">
        <v>75</v>
      </c>
      <c r="B6" s="4">
        <v>46</v>
      </c>
      <c r="C6" s="4">
        <v>537</v>
      </c>
      <c r="D6" s="14">
        <f t="shared" ref="D6:D8" si="0">C6/B6</f>
        <v>11.673913043478262</v>
      </c>
      <c r="E6" s="8">
        <f>I12*12</f>
        <v>104586.80715083799</v>
      </c>
    </row>
    <row r="7" spans="1:17" x14ac:dyDescent="0.2">
      <c r="A7" s="3" t="s">
        <v>76</v>
      </c>
      <c r="B7" s="4">
        <v>653</v>
      </c>
      <c r="C7" s="4">
        <v>7594</v>
      </c>
      <c r="D7" s="14">
        <f t="shared" si="0"/>
        <v>11.629402756508423</v>
      </c>
      <c r="E7" s="8">
        <f>M12*12</f>
        <v>69003.53601790886</v>
      </c>
    </row>
    <row r="8" spans="1:17" x14ac:dyDescent="0.2">
      <c r="A8" s="3" t="s">
        <v>85</v>
      </c>
      <c r="B8" s="4">
        <v>7292</v>
      </c>
      <c r="C8" s="4">
        <v>84427</v>
      </c>
      <c r="D8" s="14">
        <f t="shared" si="0"/>
        <v>11.578030718595722</v>
      </c>
      <c r="E8" s="8">
        <f>Q12*12</f>
        <v>55680.377361744475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405988354.34999996</v>
      </c>
      <c r="C12" s="6">
        <f>SUM(C14:C83)</f>
        <v>34103577.939999998</v>
      </c>
      <c r="D12" s="6">
        <f>SUM(D14:D24)+SUM(D31:D83)</f>
        <v>440091932.2899999</v>
      </c>
      <c r="E12" s="13">
        <f>D12/$C$5</f>
        <v>4754.7692505239947</v>
      </c>
      <c r="F12" s="6">
        <f>SUM(F14:F24)+SUM(F31:F83)</f>
        <v>2798142.7299999995</v>
      </c>
      <c r="G12" s="6">
        <f>SUM(G14:G83)</f>
        <v>1882116.8900000001</v>
      </c>
      <c r="H12" s="6">
        <f>SUM(H14:H24)+SUM(H31:H83)</f>
        <v>4680259.62</v>
      </c>
      <c r="I12" s="13">
        <f>H12/$C$6</f>
        <v>8715.5672625698335</v>
      </c>
      <c r="J12" s="6">
        <f>SUM(J14:J24)+SUM(J31:J83)</f>
        <v>36709212.82</v>
      </c>
      <c r="K12" s="6">
        <f>SUM(K14:K83)</f>
        <v>6958524.8900000006</v>
      </c>
      <c r="L12" s="6">
        <f>SUM(L14:L24)+SUM(L31:L83)</f>
        <v>43667737.709999993</v>
      </c>
      <c r="M12" s="13">
        <f>L12/$C$7</f>
        <v>5750.294668159072</v>
      </c>
      <c r="N12" s="6">
        <f>SUM(N14:N24)+SUM(N31:N83)</f>
        <v>366480998.80000013</v>
      </c>
      <c r="O12" s="6">
        <f>SUM(O14:O83)</f>
        <v>25262936.16</v>
      </c>
      <c r="P12" s="6">
        <f>SUM(P14:P24)+SUM(P31:P83)</f>
        <v>391743934.96000004</v>
      </c>
      <c r="Q12" s="13">
        <f>P12/$C$8</f>
        <v>4640.0314468120396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2202533.91</v>
      </c>
      <c r="C14" s="4">
        <v>0</v>
      </c>
      <c r="D14" s="4">
        <v>2202533.91</v>
      </c>
      <c r="E14" s="9">
        <f>D14/$C$5</f>
        <v>23.796256509431924</v>
      </c>
      <c r="F14" s="4">
        <v>23124.74</v>
      </c>
      <c r="G14" s="4">
        <v>0</v>
      </c>
      <c r="H14" s="4">
        <v>23124.74</v>
      </c>
      <c r="I14" s="9">
        <f>H14/$C$6</f>
        <v>43.062830540037247</v>
      </c>
      <c r="J14" s="4">
        <v>2179409.17</v>
      </c>
      <c r="K14" s="4">
        <v>0</v>
      </c>
      <c r="L14" s="4">
        <v>2179409.17</v>
      </c>
      <c r="M14" s="9">
        <f>L14/$C$7</f>
        <v>286.99093626547273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184554.9</v>
      </c>
      <c r="C15" s="4">
        <v>1048442.5</v>
      </c>
      <c r="D15" s="4">
        <v>1232997.3999999999</v>
      </c>
      <c r="E15" s="9">
        <f t="shared" ref="E15:E78" si="1">D15/$C$5</f>
        <v>13.321348775902676</v>
      </c>
      <c r="F15" s="4">
        <v>2106.9699999999998</v>
      </c>
      <c r="G15" s="4">
        <v>14604.57</v>
      </c>
      <c r="H15" s="4">
        <v>16711.54</v>
      </c>
      <c r="I15" s="9">
        <f t="shared" ref="I15:I78" si="2">H15/$C$6</f>
        <v>31.120186219739296</v>
      </c>
      <c r="J15" s="4">
        <v>21403.45</v>
      </c>
      <c r="K15" s="4">
        <v>182171.27</v>
      </c>
      <c r="L15" s="4">
        <v>203574.72</v>
      </c>
      <c r="M15" s="9">
        <f t="shared" ref="M15:M78" si="3">L15/$C$7</f>
        <v>26.807311035027652</v>
      </c>
      <c r="N15" s="4">
        <v>161044.48000000001</v>
      </c>
      <c r="O15" s="4">
        <v>851666.66</v>
      </c>
      <c r="P15" s="4">
        <v>1012711.14</v>
      </c>
      <c r="Q15" s="9">
        <f t="shared" ref="Q15:Q78" si="4">P15/$C$8</f>
        <v>11.995109858220712</v>
      </c>
    </row>
    <row r="16" spans="1:17" x14ac:dyDescent="0.2">
      <c r="A16" s="11" t="s">
        <v>2</v>
      </c>
      <c r="B16" s="4">
        <v>266010.59000000003</v>
      </c>
      <c r="C16" s="4">
        <v>0</v>
      </c>
      <c r="D16" s="4">
        <v>266010.59000000003</v>
      </c>
      <c r="E16" s="9">
        <f t="shared" si="1"/>
        <v>2.8739880939519007</v>
      </c>
      <c r="F16" s="4">
        <v>0</v>
      </c>
      <c r="G16" s="4">
        <v>0</v>
      </c>
      <c r="H16" s="4">
        <v>0</v>
      </c>
      <c r="I16" s="9">
        <f t="shared" si="2"/>
        <v>0</v>
      </c>
      <c r="J16" s="4">
        <v>266010.59000000003</v>
      </c>
      <c r="K16" s="4">
        <v>0</v>
      </c>
      <c r="L16" s="4">
        <v>266010.59000000003</v>
      </c>
      <c r="M16" s="9">
        <f t="shared" si="3"/>
        <v>35.029047932578358</v>
      </c>
      <c r="N16" s="4">
        <v>0</v>
      </c>
      <c r="O16" s="4">
        <v>0</v>
      </c>
      <c r="P16" s="4">
        <v>0</v>
      </c>
      <c r="Q16" s="9">
        <f t="shared" si="4"/>
        <v>0</v>
      </c>
    </row>
    <row r="17" spans="1:17" x14ac:dyDescent="0.2">
      <c r="A17" s="11" t="s">
        <v>3</v>
      </c>
      <c r="B17" s="4">
        <v>234729.21</v>
      </c>
      <c r="C17" s="4">
        <v>0</v>
      </c>
      <c r="D17" s="4">
        <v>234729.21</v>
      </c>
      <c r="E17" s="9">
        <f t="shared" si="1"/>
        <v>2.5360229261652152</v>
      </c>
      <c r="F17" s="4">
        <v>0</v>
      </c>
      <c r="G17" s="4">
        <v>0</v>
      </c>
      <c r="H17" s="4">
        <v>0</v>
      </c>
      <c r="I17" s="9">
        <f t="shared" si="2"/>
        <v>0</v>
      </c>
      <c r="J17" s="4">
        <v>73774.179999999993</v>
      </c>
      <c r="K17" s="4">
        <v>0</v>
      </c>
      <c r="L17" s="4">
        <v>73774.179999999993</v>
      </c>
      <c r="M17" s="9">
        <f t="shared" si="3"/>
        <v>9.7147985251514353</v>
      </c>
      <c r="N17" s="4">
        <v>160955.03</v>
      </c>
      <c r="O17" s="4">
        <v>0</v>
      </c>
      <c r="P17" s="4">
        <v>160955.03</v>
      </c>
      <c r="Q17" s="9">
        <f t="shared" si="4"/>
        <v>1.9064402383123882</v>
      </c>
    </row>
    <row r="18" spans="1:17" x14ac:dyDescent="0.2">
      <c r="A18" s="11" t="s">
        <v>4</v>
      </c>
      <c r="B18" s="4">
        <v>18559.61</v>
      </c>
      <c r="C18" s="4">
        <v>0</v>
      </c>
      <c r="D18" s="4">
        <v>18559.61</v>
      </c>
      <c r="E18" s="9">
        <f t="shared" si="1"/>
        <v>0.20051870178698764</v>
      </c>
      <c r="F18" s="4">
        <v>0</v>
      </c>
      <c r="G18" s="4">
        <v>0</v>
      </c>
      <c r="H18" s="4">
        <v>0</v>
      </c>
      <c r="I18" s="9">
        <f t="shared" si="2"/>
        <v>0</v>
      </c>
      <c r="J18" s="4">
        <v>10137.540000000001</v>
      </c>
      <c r="K18" s="4">
        <v>0</v>
      </c>
      <c r="L18" s="4">
        <v>10137.540000000001</v>
      </c>
      <c r="M18" s="9">
        <f t="shared" si="3"/>
        <v>1.3349407426915987</v>
      </c>
      <c r="N18" s="4">
        <v>8422.07</v>
      </c>
      <c r="O18" s="4">
        <v>0</v>
      </c>
      <c r="P18" s="4">
        <v>8422.07</v>
      </c>
      <c r="Q18" s="9">
        <f t="shared" si="4"/>
        <v>9.9755646890212837E-2</v>
      </c>
    </row>
    <row r="19" spans="1:17" x14ac:dyDescent="0.2">
      <c r="A19" s="11" t="s">
        <v>5</v>
      </c>
      <c r="B19" s="4">
        <v>849844.82</v>
      </c>
      <c r="C19" s="4">
        <v>0</v>
      </c>
      <c r="D19" s="4">
        <v>849844.82</v>
      </c>
      <c r="E19" s="9">
        <f t="shared" si="1"/>
        <v>9.1817543594286821</v>
      </c>
      <c r="F19" s="4">
        <v>2022.38</v>
      </c>
      <c r="G19" s="4">
        <v>0</v>
      </c>
      <c r="H19" s="4">
        <v>2022.38</v>
      </c>
      <c r="I19" s="9">
        <f t="shared" si="2"/>
        <v>3.7660707635009314</v>
      </c>
      <c r="J19" s="4">
        <v>47647.85</v>
      </c>
      <c r="K19" s="4">
        <v>0</v>
      </c>
      <c r="L19" s="4">
        <v>47647.85</v>
      </c>
      <c r="M19" s="9">
        <f t="shared" si="3"/>
        <v>6.2744074269159862</v>
      </c>
      <c r="N19" s="4">
        <v>800174.59</v>
      </c>
      <c r="O19" s="4">
        <v>0</v>
      </c>
      <c r="P19" s="4">
        <v>800174.59</v>
      </c>
      <c r="Q19" s="9">
        <f t="shared" si="4"/>
        <v>9.477709618960759</v>
      </c>
    </row>
    <row r="20" spans="1:17" x14ac:dyDescent="0.2">
      <c r="A20" s="11" t="s">
        <v>6</v>
      </c>
      <c r="B20" s="4">
        <v>491659.35</v>
      </c>
      <c r="C20" s="4">
        <v>1525876.17</v>
      </c>
      <c r="D20" s="4">
        <v>2017535.52</v>
      </c>
      <c r="E20" s="9">
        <f t="shared" si="1"/>
        <v>21.797527172151515</v>
      </c>
      <c r="F20" s="4">
        <v>3175.53</v>
      </c>
      <c r="G20" s="4">
        <v>18853.580000000002</v>
      </c>
      <c r="H20" s="4">
        <v>22029.11</v>
      </c>
      <c r="I20" s="9">
        <f t="shared" si="2"/>
        <v>41.022551210428304</v>
      </c>
      <c r="J20" s="4">
        <v>49433.19</v>
      </c>
      <c r="K20" s="4">
        <v>172067.51</v>
      </c>
      <c r="L20" s="4">
        <v>221500.7</v>
      </c>
      <c r="M20" s="9">
        <f t="shared" si="3"/>
        <v>29.167856202264947</v>
      </c>
      <c r="N20" s="4">
        <v>439050.63</v>
      </c>
      <c r="O20" s="4">
        <v>1334955.08</v>
      </c>
      <c r="P20" s="4">
        <v>1774005.71</v>
      </c>
      <c r="Q20" s="9">
        <f t="shared" si="4"/>
        <v>21.012303054709985</v>
      </c>
    </row>
    <row r="21" spans="1:17" x14ac:dyDescent="0.2">
      <c r="A21" s="11" t="s">
        <v>83</v>
      </c>
      <c r="B21" s="4">
        <v>1532318.96</v>
      </c>
      <c r="C21" s="4">
        <v>4276522.92</v>
      </c>
      <c r="D21" s="4">
        <v>5808841.8799999999</v>
      </c>
      <c r="E21" s="9">
        <f t="shared" si="1"/>
        <v>62.758939043626697</v>
      </c>
      <c r="F21" s="4">
        <v>21816.6</v>
      </c>
      <c r="G21" s="4">
        <v>78624.800000000003</v>
      </c>
      <c r="H21" s="4">
        <v>100441.4</v>
      </c>
      <c r="I21" s="9">
        <f t="shared" si="2"/>
        <v>187.04171322160147</v>
      </c>
      <c r="J21" s="4">
        <v>476550.36</v>
      </c>
      <c r="K21" s="4">
        <v>1239989.99</v>
      </c>
      <c r="L21" s="4">
        <v>1716540.35</v>
      </c>
      <c r="M21" s="9">
        <f t="shared" si="3"/>
        <v>226.03902422965501</v>
      </c>
      <c r="N21" s="4">
        <v>1033952</v>
      </c>
      <c r="O21" s="4">
        <v>2957908.13</v>
      </c>
      <c r="P21" s="4">
        <v>3991860.13</v>
      </c>
      <c r="Q21" s="9">
        <f t="shared" si="4"/>
        <v>47.281795278761535</v>
      </c>
    </row>
    <row r="22" spans="1:17" x14ac:dyDescent="0.2">
      <c r="A22" s="11" t="s">
        <v>7</v>
      </c>
      <c r="B22" s="4">
        <v>150590.21</v>
      </c>
      <c r="C22" s="4">
        <v>651400.66</v>
      </c>
      <c r="D22" s="4">
        <v>801990.87</v>
      </c>
      <c r="E22" s="9">
        <f t="shared" si="1"/>
        <v>8.6647385423194105</v>
      </c>
      <c r="F22" s="4">
        <v>2425.0500000000002</v>
      </c>
      <c r="G22" s="4">
        <v>11542.74</v>
      </c>
      <c r="H22" s="4">
        <v>13967.79</v>
      </c>
      <c r="I22" s="9">
        <f t="shared" si="2"/>
        <v>26.010782122905031</v>
      </c>
      <c r="J22" s="4">
        <v>16420.8</v>
      </c>
      <c r="K22" s="4">
        <v>97996.06</v>
      </c>
      <c r="L22" s="4">
        <v>114416.86</v>
      </c>
      <c r="M22" s="9">
        <f t="shared" si="3"/>
        <v>15.066744798525152</v>
      </c>
      <c r="N22" s="4">
        <v>131744.35999999999</v>
      </c>
      <c r="O22" s="4">
        <v>541861.86</v>
      </c>
      <c r="P22" s="4">
        <v>673606.22</v>
      </c>
      <c r="Q22" s="9">
        <f t="shared" si="4"/>
        <v>7.9785639665036063</v>
      </c>
    </row>
    <row r="23" spans="1:17" x14ac:dyDescent="0.2">
      <c r="A23" s="11" t="s">
        <v>8</v>
      </c>
      <c r="B23" s="4">
        <v>8642.85</v>
      </c>
      <c r="C23" s="4">
        <v>0</v>
      </c>
      <c r="D23" s="4">
        <v>8642.85</v>
      </c>
      <c r="E23" s="9">
        <f t="shared" si="1"/>
        <v>9.3377665895978748E-2</v>
      </c>
      <c r="F23" s="4">
        <v>0</v>
      </c>
      <c r="G23" s="4">
        <v>0</v>
      </c>
      <c r="H23" s="4">
        <v>0</v>
      </c>
      <c r="I23" s="9">
        <f t="shared" si="2"/>
        <v>0</v>
      </c>
      <c r="J23" s="4">
        <v>481.35</v>
      </c>
      <c r="K23" s="4">
        <v>0</v>
      </c>
      <c r="L23" s="4">
        <v>481.35</v>
      </c>
      <c r="M23" s="9">
        <f t="shared" si="3"/>
        <v>6.3385567553331579E-2</v>
      </c>
      <c r="N23" s="4">
        <v>8161.5</v>
      </c>
      <c r="O23" s="4">
        <v>0</v>
      </c>
      <c r="P23" s="4">
        <v>8161.5</v>
      </c>
      <c r="Q23" s="9">
        <f t="shared" si="4"/>
        <v>9.6669311949968612E-2</v>
      </c>
    </row>
    <row r="24" spans="1:17" s="23" customFormat="1" x14ac:dyDescent="0.2">
      <c r="A24" s="20" t="s">
        <v>9</v>
      </c>
      <c r="B24" s="21">
        <f>SUM(B25:B30)</f>
        <v>4296023.78</v>
      </c>
      <c r="C24" s="21">
        <v>1023520.86</v>
      </c>
      <c r="D24" s="21">
        <f>B24+C24</f>
        <v>5319544.6400000006</v>
      </c>
      <c r="E24" s="22">
        <f t="shared" si="1"/>
        <v>57.472553858121401</v>
      </c>
      <c r="F24" s="21">
        <f>SUM(F25:F30)</f>
        <v>83979.02</v>
      </c>
      <c r="G24" s="21">
        <v>36048.74</v>
      </c>
      <c r="H24" s="21">
        <f>F24+G24</f>
        <v>120027.76000000001</v>
      </c>
      <c r="I24" s="22">
        <f t="shared" si="2"/>
        <v>223.51538175046556</v>
      </c>
      <c r="J24" s="21">
        <f>SUM(J25:J30)</f>
        <v>3611741.4399999995</v>
      </c>
      <c r="K24" s="21">
        <v>438318.38</v>
      </c>
      <c r="L24" s="21">
        <f>J24+K24</f>
        <v>4050059.8199999994</v>
      </c>
      <c r="M24" s="22">
        <f t="shared" si="3"/>
        <v>533.32365288385563</v>
      </c>
      <c r="N24" s="21">
        <f>SUM(N25:N30)</f>
        <v>600303.31999999995</v>
      </c>
      <c r="O24" s="21">
        <v>549153.74</v>
      </c>
      <c r="P24" s="21">
        <f>N24+O24</f>
        <v>1149457.06</v>
      </c>
      <c r="Q24" s="22">
        <f t="shared" si="4"/>
        <v>13.614804031885535</v>
      </c>
    </row>
    <row r="25" spans="1:17" s="23" customFormat="1" x14ac:dyDescent="0.2">
      <c r="A25" s="20" t="s">
        <v>10</v>
      </c>
      <c r="B25" s="21">
        <v>1897147.86</v>
      </c>
      <c r="C25" s="21">
        <v>0</v>
      </c>
      <c r="D25" s="21">
        <v>1897147.86</v>
      </c>
      <c r="E25" s="22">
        <f t="shared" si="1"/>
        <v>20.496854512845999</v>
      </c>
      <c r="F25" s="21">
        <v>58836.98</v>
      </c>
      <c r="G25" s="21">
        <v>0</v>
      </c>
      <c r="H25" s="21">
        <v>58836.98</v>
      </c>
      <c r="I25" s="22">
        <f t="shared" si="2"/>
        <v>109.56607076350093</v>
      </c>
      <c r="J25" s="21">
        <v>1816215.23</v>
      </c>
      <c r="K25" s="21">
        <v>0</v>
      </c>
      <c r="L25" s="21">
        <v>1816215.23</v>
      </c>
      <c r="M25" s="22">
        <f t="shared" si="3"/>
        <v>239.16450223860943</v>
      </c>
      <c r="N25" s="21">
        <v>22095.65</v>
      </c>
      <c r="O25" s="21">
        <v>0</v>
      </c>
      <c r="P25" s="21">
        <v>22095.65</v>
      </c>
      <c r="Q25" s="22">
        <f t="shared" si="4"/>
        <v>0.2617130775699717</v>
      </c>
    </row>
    <row r="26" spans="1:17" s="23" customFormat="1" x14ac:dyDescent="0.2">
      <c r="A26" s="20" t="s">
        <v>11</v>
      </c>
      <c r="B26" s="21">
        <v>1742109.71</v>
      </c>
      <c r="C26" s="21">
        <v>0</v>
      </c>
      <c r="D26" s="21">
        <v>1742109.71</v>
      </c>
      <c r="E26" s="22">
        <f t="shared" si="1"/>
        <v>18.821816698718642</v>
      </c>
      <c r="F26" s="21">
        <v>16799.61</v>
      </c>
      <c r="G26" s="21">
        <v>0</v>
      </c>
      <c r="H26" s="21">
        <v>16799.61</v>
      </c>
      <c r="I26" s="22">
        <f t="shared" si="2"/>
        <v>31.284189944134081</v>
      </c>
      <c r="J26" s="21">
        <v>1183034.25</v>
      </c>
      <c r="K26" s="21">
        <v>0</v>
      </c>
      <c r="L26" s="21">
        <v>1183034.25</v>
      </c>
      <c r="M26" s="22">
        <f t="shared" si="3"/>
        <v>155.78538978140637</v>
      </c>
      <c r="N26" s="21">
        <v>542275.85</v>
      </c>
      <c r="O26" s="21">
        <v>0</v>
      </c>
      <c r="P26" s="21">
        <v>542275.85</v>
      </c>
      <c r="Q26" s="22">
        <f t="shared" si="4"/>
        <v>6.4230145569545281</v>
      </c>
    </row>
    <row r="27" spans="1:17" s="23" customFormat="1" x14ac:dyDescent="0.2">
      <c r="A27" s="20" t="s">
        <v>12</v>
      </c>
      <c r="B27" s="21">
        <v>194296.95999999999</v>
      </c>
      <c r="C27" s="21">
        <v>0</v>
      </c>
      <c r="D27" s="21">
        <v>194296.95999999999</v>
      </c>
      <c r="E27" s="22">
        <f t="shared" si="1"/>
        <v>2.0991914259167226</v>
      </c>
      <c r="F27" s="21">
        <v>3216.92</v>
      </c>
      <c r="G27" s="21">
        <v>0</v>
      </c>
      <c r="H27" s="21">
        <v>3216.92</v>
      </c>
      <c r="I27" s="22">
        <f t="shared" si="2"/>
        <v>5.9905400372439477</v>
      </c>
      <c r="J27" s="21">
        <v>162580.56</v>
      </c>
      <c r="K27" s="21">
        <v>0</v>
      </c>
      <c r="L27" s="21">
        <v>162580.56</v>
      </c>
      <c r="M27" s="22">
        <f t="shared" si="3"/>
        <v>21.409080853305241</v>
      </c>
      <c r="N27" s="21">
        <v>28499.48</v>
      </c>
      <c r="O27" s="21">
        <v>0</v>
      </c>
      <c r="P27" s="21">
        <v>28499.48</v>
      </c>
      <c r="Q27" s="22">
        <f t="shared" si="4"/>
        <v>0.3375635756333874</v>
      </c>
    </row>
    <row r="28" spans="1:17" s="23" customFormat="1" x14ac:dyDescent="0.2">
      <c r="A28" s="20" t="s">
        <v>13</v>
      </c>
      <c r="B28" s="21">
        <v>47026.09</v>
      </c>
      <c r="C28" s="21">
        <v>0</v>
      </c>
      <c r="D28" s="21">
        <v>47026.09</v>
      </c>
      <c r="E28" s="22">
        <f t="shared" si="1"/>
        <v>0.50807158754510684</v>
      </c>
      <c r="F28" s="21">
        <v>440.55</v>
      </c>
      <c r="G28" s="21">
        <v>0</v>
      </c>
      <c r="H28" s="21">
        <v>440.55</v>
      </c>
      <c r="I28" s="22">
        <f t="shared" si="2"/>
        <v>0.82039106145251395</v>
      </c>
      <c r="J28" s="21">
        <v>40758.839999999997</v>
      </c>
      <c r="K28" s="21">
        <v>0</v>
      </c>
      <c r="L28" s="21">
        <v>40758.839999999997</v>
      </c>
      <c r="M28" s="22">
        <f t="shared" si="3"/>
        <v>5.3672425599157227</v>
      </c>
      <c r="N28" s="21">
        <v>5826.7</v>
      </c>
      <c r="O28" s="21">
        <v>0</v>
      </c>
      <c r="P28" s="21">
        <v>5826.7</v>
      </c>
      <c r="Q28" s="22">
        <f t="shared" si="4"/>
        <v>6.9014651710945549E-2</v>
      </c>
    </row>
    <row r="29" spans="1:17" s="23" customFormat="1" x14ac:dyDescent="0.2">
      <c r="A29" s="20" t="s">
        <v>14</v>
      </c>
      <c r="B29" s="21">
        <v>17443.43</v>
      </c>
      <c r="C29" s="21">
        <v>0</v>
      </c>
      <c r="D29" s="21">
        <v>17443.43</v>
      </c>
      <c r="E29" s="22">
        <f t="shared" si="1"/>
        <v>0.18845945245143586</v>
      </c>
      <c r="F29" s="21">
        <v>0</v>
      </c>
      <c r="G29" s="21">
        <v>0</v>
      </c>
      <c r="H29" s="21">
        <v>0</v>
      </c>
      <c r="I29" s="22">
        <f t="shared" si="2"/>
        <v>0</v>
      </c>
      <c r="J29" s="21">
        <v>17371.84</v>
      </c>
      <c r="K29" s="21">
        <v>0</v>
      </c>
      <c r="L29" s="21">
        <v>17371.84</v>
      </c>
      <c r="M29" s="22">
        <f t="shared" si="3"/>
        <v>2.2875744008427707</v>
      </c>
      <c r="N29" s="21">
        <v>71.59</v>
      </c>
      <c r="O29" s="21">
        <v>0</v>
      </c>
      <c r="P29" s="21">
        <v>71.59</v>
      </c>
      <c r="Q29" s="22">
        <f t="shared" si="4"/>
        <v>8.4795148471460558E-4</v>
      </c>
    </row>
    <row r="30" spans="1:17" s="23" customFormat="1" x14ac:dyDescent="0.2">
      <c r="A30" s="20" t="s">
        <v>15</v>
      </c>
      <c r="B30" s="21">
        <v>397999.73</v>
      </c>
      <c r="C30" s="21">
        <v>0</v>
      </c>
      <c r="D30" s="21">
        <v>397999.73</v>
      </c>
      <c r="E30" s="22">
        <f t="shared" si="1"/>
        <v>4.3000035653320081</v>
      </c>
      <c r="F30" s="21">
        <v>4684.96</v>
      </c>
      <c r="G30" s="21">
        <v>0</v>
      </c>
      <c r="H30" s="21">
        <v>4684.96</v>
      </c>
      <c r="I30" s="22">
        <f t="shared" si="2"/>
        <v>8.7243202979515821</v>
      </c>
      <c r="J30" s="21">
        <v>391780.72</v>
      </c>
      <c r="K30" s="21">
        <v>0</v>
      </c>
      <c r="L30" s="21">
        <v>391780.72</v>
      </c>
      <c r="M30" s="22">
        <f t="shared" si="3"/>
        <v>51.590824335001315</v>
      </c>
      <c r="N30" s="21">
        <v>1534.05</v>
      </c>
      <c r="O30" s="21">
        <v>0</v>
      </c>
      <c r="P30" s="21">
        <v>1534.05</v>
      </c>
      <c r="Q30" s="22">
        <f t="shared" si="4"/>
        <v>1.8170135146339441E-2</v>
      </c>
    </row>
    <row r="31" spans="1:17" x14ac:dyDescent="0.2">
      <c r="A31" s="11" t="s">
        <v>16</v>
      </c>
      <c r="B31" s="4">
        <v>1478375.03</v>
      </c>
      <c r="C31" s="4">
        <v>1449140.34</v>
      </c>
      <c r="D31" s="4">
        <v>2927515.37</v>
      </c>
      <c r="E31" s="9">
        <f t="shared" si="1"/>
        <v>31.628982583893343</v>
      </c>
      <c r="F31" s="4">
        <v>17734.32</v>
      </c>
      <c r="G31" s="4">
        <v>37176.269999999997</v>
      </c>
      <c r="H31" s="4">
        <v>54910.59</v>
      </c>
      <c r="I31" s="9">
        <f t="shared" si="2"/>
        <v>102.25435754189944</v>
      </c>
      <c r="J31" s="4">
        <v>352615.11</v>
      </c>
      <c r="K31" s="4">
        <v>265949.59999999998</v>
      </c>
      <c r="L31" s="4">
        <v>618564.71</v>
      </c>
      <c r="M31" s="9">
        <f t="shared" si="3"/>
        <v>81.454399525941525</v>
      </c>
      <c r="N31" s="4">
        <v>1108025.6000000001</v>
      </c>
      <c r="O31" s="4">
        <v>1146014.47</v>
      </c>
      <c r="P31" s="4">
        <v>2254040.0699999998</v>
      </c>
      <c r="Q31" s="9">
        <f t="shared" si="4"/>
        <v>26.698095040686034</v>
      </c>
    </row>
    <row r="32" spans="1:17" x14ac:dyDescent="0.2">
      <c r="A32" s="11" t="s">
        <v>17</v>
      </c>
      <c r="B32" s="4">
        <v>2874271.09</v>
      </c>
      <c r="C32" s="4">
        <v>634923.22</v>
      </c>
      <c r="D32" s="4">
        <v>3509194.31</v>
      </c>
      <c r="E32" s="9">
        <f t="shared" si="1"/>
        <v>37.913463017783442</v>
      </c>
      <c r="F32" s="4">
        <v>23487.45</v>
      </c>
      <c r="G32" s="4">
        <v>3690.53</v>
      </c>
      <c r="H32" s="4">
        <v>27177.98</v>
      </c>
      <c r="I32" s="9">
        <f t="shared" si="2"/>
        <v>50.6107635009311</v>
      </c>
      <c r="J32" s="4">
        <v>260242.11</v>
      </c>
      <c r="K32" s="4">
        <v>74451.89</v>
      </c>
      <c r="L32" s="4">
        <v>334694</v>
      </c>
      <c r="M32" s="9">
        <f t="shared" si="3"/>
        <v>44.073479062417697</v>
      </c>
      <c r="N32" s="4">
        <v>2590541.5299999998</v>
      </c>
      <c r="O32" s="4">
        <v>556780.80000000005</v>
      </c>
      <c r="P32" s="4">
        <v>3147322.33</v>
      </c>
      <c r="Q32" s="9">
        <f t="shared" si="4"/>
        <v>37.278623307709623</v>
      </c>
    </row>
    <row r="33" spans="1:17" x14ac:dyDescent="0.2">
      <c r="A33" s="11" t="s">
        <v>18</v>
      </c>
      <c r="B33" s="4">
        <v>1088.8499999999999</v>
      </c>
      <c r="C33" s="4">
        <v>63313.13</v>
      </c>
      <c r="D33" s="4">
        <v>64401.98</v>
      </c>
      <c r="E33" s="9">
        <f t="shared" si="1"/>
        <v>0.69580133537889755</v>
      </c>
      <c r="F33" s="4">
        <v>0</v>
      </c>
      <c r="G33" s="4">
        <v>746.11</v>
      </c>
      <c r="H33" s="4">
        <v>746.11</v>
      </c>
      <c r="I33" s="9">
        <f t="shared" si="2"/>
        <v>1.3894040968342645</v>
      </c>
      <c r="J33" s="4">
        <v>0</v>
      </c>
      <c r="K33" s="4">
        <v>5516.3</v>
      </c>
      <c r="L33" s="4">
        <v>5516.3</v>
      </c>
      <c r="M33" s="9">
        <f t="shared" si="3"/>
        <v>0.72640242296549906</v>
      </c>
      <c r="N33" s="4">
        <v>1088.8499999999999</v>
      </c>
      <c r="O33" s="4">
        <v>57050.720000000001</v>
      </c>
      <c r="P33" s="4">
        <v>58139.57</v>
      </c>
      <c r="Q33" s="9">
        <f t="shared" si="4"/>
        <v>0.68863716583557388</v>
      </c>
    </row>
    <row r="34" spans="1:17" x14ac:dyDescent="0.2">
      <c r="A34" s="11" t="s">
        <v>19</v>
      </c>
      <c r="B34" s="4">
        <v>4105.38</v>
      </c>
      <c r="C34" s="4">
        <v>260523.15</v>
      </c>
      <c r="D34" s="4">
        <v>264628.53000000003</v>
      </c>
      <c r="E34" s="9">
        <f t="shared" si="1"/>
        <v>2.8590562674215088</v>
      </c>
      <c r="F34" s="4">
        <v>0</v>
      </c>
      <c r="G34" s="4">
        <v>0</v>
      </c>
      <c r="H34" s="4">
        <v>0</v>
      </c>
      <c r="I34" s="9">
        <f t="shared" si="2"/>
        <v>0</v>
      </c>
      <c r="J34" s="4">
        <v>471.1</v>
      </c>
      <c r="K34" s="4">
        <v>12179.8</v>
      </c>
      <c r="L34" s="4">
        <v>12650.9</v>
      </c>
      <c r="M34" s="9">
        <f t="shared" si="3"/>
        <v>1.6659072952330787</v>
      </c>
      <c r="N34" s="4">
        <v>3634.28</v>
      </c>
      <c r="O34" s="4">
        <v>248343.35</v>
      </c>
      <c r="P34" s="4">
        <v>251977.63</v>
      </c>
      <c r="Q34" s="9">
        <f t="shared" si="4"/>
        <v>2.9845621661316879</v>
      </c>
    </row>
    <row r="35" spans="1:17" x14ac:dyDescent="0.2">
      <c r="A35" s="11" t="s">
        <v>20</v>
      </c>
      <c r="B35" s="4">
        <v>154376.32999999999</v>
      </c>
      <c r="C35" s="4">
        <v>740538.86</v>
      </c>
      <c r="D35" s="4">
        <v>894915.19</v>
      </c>
      <c r="E35" s="9">
        <f t="shared" si="1"/>
        <v>9.6686962769290599</v>
      </c>
      <c r="F35" s="4">
        <v>1100</v>
      </c>
      <c r="G35" s="4">
        <v>14559.41</v>
      </c>
      <c r="H35" s="4">
        <v>15659.41</v>
      </c>
      <c r="I35" s="9">
        <f t="shared" si="2"/>
        <v>29.160912476722533</v>
      </c>
      <c r="J35" s="4">
        <v>2200</v>
      </c>
      <c r="K35" s="4">
        <v>22941.7</v>
      </c>
      <c r="L35" s="4">
        <v>25141.7</v>
      </c>
      <c r="M35" s="9">
        <f t="shared" si="3"/>
        <v>3.3107321569660257</v>
      </c>
      <c r="N35" s="4">
        <v>151076.32999999999</v>
      </c>
      <c r="O35" s="4">
        <v>703037.75</v>
      </c>
      <c r="P35" s="4">
        <v>854114.08</v>
      </c>
      <c r="Q35" s="9">
        <f t="shared" si="4"/>
        <v>10.116598718419462</v>
      </c>
    </row>
    <row r="36" spans="1:17" x14ac:dyDescent="0.2">
      <c r="A36" s="11" t="s">
        <v>21</v>
      </c>
      <c r="B36" s="4">
        <v>9039.75</v>
      </c>
      <c r="C36" s="4">
        <v>86287.79</v>
      </c>
      <c r="D36" s="4">
        <v>95327.54</v>
      </c>
      <c r="E36" s="9">
        <f t="shared" si="1"/>
        <v>1.0299222109380064</v>
      </c>
      <c r="F36" s="4">
        <v>0</v>
      </c>
      <c r="G36" s="4">
        <v>0</v>
      </c>
      <c r="H36" s="4">
        <v>0</v>
      </c>
      <c r="I36" s="9">
        <f t="shared" si="2"/>
        <v>0</v>
      </c>
      <c r="J36" s="4">
        <v>805.59</v>
      </c>
      <c r="K36" s="4">
        <v>2741.06</v>
      </c>
      <c r="L36" s="4">
        <v>3546.65</v>
      </c>
      <c r="M36" s="9">
        <f t="shared" si="3"/>
        <v>0.46703318409270478</v>
      </c>
      <c r="N36" s="4">
        <v>8234.16</v>
      </c>
      <c r="O36" s="4">
        <v>83546.73</v>
      </c>
      <c r="P36" s="4">
        <v>91780.89</v>
      </c>
      <c r="Q36" s="9">
        <f t="shared" si="4"/>
        <v>1.0871035332298908</v>
      </c>
    </row>
    <row r="37" spans="1:17" x14ac:dyDescent="0.2">
      <c r="A37" s="11" t="s">
        <v>22</v>
      </c>
      <c r="B37" s="4">
        <v>1238253.75</v>
      </c>
      <c r="C37" s="4">
        <v>12149228.83</v>
      </c>
      <c r="D37" s="4">
        <v>13387482.58</v>
      </c>
      <c r="E37" s="9">
        <f t="shared" si="1"/>
        <v>144.63884893796322</v>
      </c>
      <c r="F37" s="4">
        <v>35471.19</v>
      </c>
      <c r="G37" s="4">
        <v>1055164.29</v>
      </c>
      <c r="H37" s="4">
        <v>1090635.48</v>
      </c>
      <c r="I37" s="9">
        <f t="shared" si="2"/>
        <v>2030.9785474860334</v>
      </c>
      <c r="J37" s="4">
        <v>315467.53999999998</v>
      </c>
      <c r="K37" s="4">
        <v>2883898.02</v>
      </c>
      <c r="L37" s="4">
        <v>3199365.56</v>
      </c>
      <c r="M37" s="9">
        <f t="shared" si="3"/>
        <v>421.30175928364497</v>
      </c>
      <c r="N37" s="4">
        <v>887315.02</v>
      </c>
      <c r="O37" s="4">
        <v>8210166.5199999996</v>
      </c>
      <c r="P37" s="4">
        <v>9097481.5399999991</v>
      </c>
      <c r="Q37" s="9">
        <f t="shared" si="4"/>
        <v>107.75559406351047</v>
      </c>
    </row>
    <row r="38" spans="1:17" x14ac:dyDescent="0.2">
      <c r="A38" s="11" t="s">
        <v>23</v>
      </c>
      <c r="B38" s="4">
        <v>376550.66</v>
      </c>
      <c r="C38" s="4">
        <v>2528141.44</v>
      </c>
      <c r="D38" s="4">
        <v>2904692.1</v>
      </c>
      <c r="E38" s="9">
        <f t="shared" si="1"/>
        <v>31.382399144320321</v>
      </c>
      <c r="F38" s="4">
        <v>2501.29</v>
      </c>
      <c r="G38" s="4">
        <v>31272.5</v>
      </c>
      <c r="H38" s="4">
        <v>33773.79</v>
      </c>
      <c r="I38" s="9">
        <f t="shared" si="2"/>
        <v>62.893463687150842</v>
      </c>
      <c r="J38" s="4">
        <v>72172.179999999993</v>
      </c>
      <c r="K38" s="4">
        <v>291477.67</v>
      </c>
      <c r="L38" s="4">
        <v>363649.85</v>
      </c>
      <c r="M38" s="9">
        <f t="shared" si="3"/>
        <v>47.886469581248349</v>
      </c>
      <c r="N38" s="4">
        <v>301877.19</v>
      </c>
      <c r="O38" s="4">
        <v>2205391.27</v>
      </c>
      <c r="P38" s="4">
        <v>2507268.46</v>
      </c>
      <c r="Q38" s="9">
        <f t="shared" si="4"/>
        <v>29.697471898800146</v>
      </c>
    </row>
    <row r="39" spans="1:17" x14ac:dyDescent="0.2">
      <c r="A39" s="11" t="s">
        <v>24</v>
      </c>
      <c r="B39" s="4">
        <v>46990.48</v>
      </c>
      <c r="C39" s="4">
        <v>0</v>
      </c>
      <c r="D39" s="4">
        <v>46990.48</v>
      </c>
      <c r="E39" s="9">
        <f t="shared" si="1"/>
        <v>0.50768685580933037</v>
      </c>
      <c r="F39" s="4">
        <v>0</v>
      </c>
      <c r="G39" s="4">
        <v>0</v>
      </c>
      <c r="H39" s="4">
        <v>0</v>
      </c>
      <c r="I39" s="9">
        <f t="shared" si="2"/>
        <v>0</v>
      </c>
      <c r="J39" s="4">
        <v>46990.48</v>
      </c>
      <c r="K39" s="4">
        <v>0</v>
      </c>
      <c r="L39" s="4">
        <v>46990.48</v>
      </c>
      <c r="M39" s="9">
        <f t="shared" si="3"/>
        <v>6.1878430339741906</v>
      </c>
      <c r="N39" s="4">
        <v>0</v>
      </c>
      <c r="O39" s="4">
        <v>0</v>
      </c>
      <c r="P39" s="4">
        <v>0</v>
      </c>
      <c r="Q39" s="9">
        <f t="shared" si="4"/>
        <v>0</v>
      </c>
    </row>
    <row r="40" spans="1:17" x14ac:dyDescent="0.2">
      <c r="A40" s="11" t="s">
        <v>25</v>
      </c>
      <c r="B40" s="4">
        <v>52500.15</v>
      </c>
      <c r="C40" s="4">
        <v>0</v>
      </c>
      <c r="D40" s="4">
        <v>52500.15</v>
      </c>
      <c r="E40" s="9">
        <f t="shared" si="1"/>
        <v>0.56721353097517235</v>
      </c>
      <c r="F40" s="4">
        <v>0</v>
      </c>
      <c r="G40" s="4">
        <v>0</v>
      </c>
      <c r="H40" s="4">
        <v>0</v>
      </c>
      <c r="I40" s="9">
        <f t="shared" si="2"/>
        <v>0</v>
      </c>
      <c r="J40" s="4">
        <v>52500.15</v>
      </c>
      <c r="K40" s="4">
        <v>0</v>
      </c>
      <c r="L40" s="4">
        <v>52500.15</v>
      </c>
      <c r="M40" s="9">
        <f t="shared" si="3"/>
        <v>6.9133723992625757</v>
      </c>
      <c r="N40" s="4">
        <v>0</v>
      </c>
      <c r="O40" s="4">
        <v>0</v>
      </c>
      <c r="P40" s="4">
        <v>0</v>
      </c>
      <c r="Q40" s="9">
        <f t="shared" si="4"/>
        <v>0</v>
      </c>
    </row>
    <row r="41" spans="1:17" x14ac:dyDescent="0.2">
      <c r="A41" s="11" t="s">
        <v>26</v>
      </c>
      <c r="B41" s="4">
        <v>7730.07</v>
      </c>
      <c r="C41" s="4">
        <v>0</v>
      </c>
      <c r="D41" s="4">
        <v>7730.07</v>
      </c>
      <c r="E41" s="9">
        <f t="shared" si="1"/>
        <v>8.3515957561745069E-2</v>
      </c>
      <c r="F41" s="4">
        <v>0</v>
      </c>
      <c r="G41" s="4">
        <v>0</v>
      </c>
      <c r="H41" s="4">
        <v>0</v>
      </c>
      <c r="I41" s="9">
        <f t="shared" si="2"/>
        <v>0</v>
      </c>
      <c r="J41" s="4">
        <v>7730.07</v>
      </c>
      <c r="K41" s="4">
        <v>0</v>
      </c>
      <c r="L41" s="4">
        <v>7730.07</v>
      </c>
      <c r="M41" s="9">
        <f t="shared" si="3"/>
        <v>1.0179180932314986</v>
      </c>
      <c r="N41" s="4">
        <v>0</v>
      </c>
      <c r="O41" s="4">
        <v>0</v>
      </c>
      <c r="P41" s="4">
        <v>0</v>
      </c>
      <c r="Q41" s="9">
        <f t="shared" si="4"/>
        <v>0</v>
      </c>
    </row>
    <row r="42" spans="1:17" x14ac:dyDescent="0.2">
      <c r="A42" s="11" t="s">
        <v>27</v>
      </c>
      <c r="B42" s="4">
        <v>4982.42</v>
      </c>
      <c r="C42" s="4">
        <v>0</v>
      </c>
      <c r="D42" s="4">
        <v>4982.42</v>
      </c>
      <c r="E42" s="9">
        <f t="shared" si="1"/>
        <v>5.3830246980271827E-2</v>
      </c>
      <c r="F42" s="4">
        <v>0</v>
      </c>
      <c r="G42" s="4">
        <v>0</v>
      </c>
      <c r="H42" s="4">
        <v>0</v>
      </c>
      <c r="I42" s="9">
        <f t="shared" si="2"/>
        <v>0</v>
      </c>
      <c r="J42" s="4">
        <v>4982.42</v>
      </c>
      <c r="K42" s="4">
        <v>0</v>
      </c>
      <c r="L42" s="4">
        <v>4982.42</v>
      </c>
      <c r="M42" s="9">
        <f t="shared" si="3"/>
        <v>0.65609955227811434</v>
      </c>
      <c r="N42" s="4">
        <v>0</v>
      </c>
      <c r="O42" s="4">
        <v>0</v>
      </c>
      <c r="P42" s="4">
        <v>0</v>
      </c>
      <c r="Q42" s="9">
        <f t="shared" si="4"/>
        <v>0</v>
      </c>
    </row>
    <row r="43" spans="1:17" x14ac:dyDescent="0.2">
      <c r="A43" s="11" t="s">
        <v>28</v>
      </c>
      <c r="B43" s="4">
        <v>1527.43</v>
      </c>
      <c r="C43" s="4">
        <v>0</v>
      </c>
      <c r="D43" s="4">
        <v>1527.43</v>
      </c>
      <c r="E43" s="9">
        <f t="shared" si="1"/>
        <v>1.6502409300114523E-2</v>
      </c>
      <c r="F43" s="4">
        <v>0</v>
      </c>
      <c r="G43" s="4">
        <v>0</v>
      </c>
      <c r="H43" s="4">
        <v>0</v>
      </c>
      <c r="I43" s="9">
        <f t="shared" si="2"/>
        <v>0</v>
      </c>
      <c r="J43" s="4">
        <v>1527.43</v>
      </c>
      <c r="K43" s="4">
        <v>0</v>
      </c>
      <c r="L43" s="4">
        <v>1527.43</v>
      </c>
      <c r="M43" s="9">
        <f t="shared" si="3"/>
        <v>0.20113642349223071</v>
      </c>
      <c r="N43" s="4">
        <v>0</v>
      </c>
      <c r="O43" s="4">
        <v>0</v>
      </c>
      <c r="P43" s="4">
        <v>0</v>
      </c>
      <c r="Q43" s="9">
        <f t="shared" si="4"/>
        <v>0</v>
      </c>
    </row>
    <row r="44" spans="1:17" x14ac:dyDescent="0.2">
      <c r="A44" s="11" t="s">
        <v>29</v>
      </c>
      <c r="B44" s="4">
        <v>0</v>
      </c>
      <c r="C44" s="4">
        <v>0</v>
      </c>
      <c r="D44" s="4">
        <v>0</v>
      </c>
      <c r="E44" s="9">
        <f t="shared" si="1"/>
        <v>0</v>
      </c>
      <c r="F44" s="4">
        <v>0</v>
      </c>
      <c r="G44" s="4">
        <v>0</v>
      </c>
      <c r="H44" s="4">
        <v>0</v>
      </c>
      <c r="I44" s="9">
        <f t="shared" si="2"/>
        <v>0</v>
      </c>
      <c r="J44" s="4">
        <v>0</v>
      </c>
      <c r="K44" s="4">
        <v>0</v>
      </c>
      <c r="L44" s="4">
        <v>0</v>
      </c>
      <c r="M44" s="9">
        <f t="shared" si="3"/>
        <v>0</v>
      </c>
      <c r="N44" s="4">
        <v>0</v>
      </c>
      <c r="O44" s="4">
        <v>0</v>
      </c>
      <c r="P44" s="4">
        <v>0</v>
      </c>
      <c r="Q44" s="9">
        <f t="shared" si="4"/>
        <v>0</v>
      </c>
    </row>
    <row r="45" spans="1:17" x14ac:dyDescent="0.2">
      <c r="A45" s="11" t="s">
        <v>30</v>
      </c>
      <c r="B45" s="4">
        <v>25982.06</v>
      </c>
      <c r="C45" s="4">
        <v>0</v>
      </c>
      <c r="D45" s="4">
        <v>25982.06</v>
      </c>
      <c r="E45" s="9">
        <f t="shared" si="1"/>
        <v>0.2807111216750578</v>
      </c>
      <c r="F45" s="4">
        <v>0</v>
      </c>
      <c r="G45" s="4">
        <v>0</v>
      </c>
      <c r="H45" s="4">
        <v>0</v>
      </c>
      <c r="I45" s="9">
        <f t="shared" si="2"/>
        <v>0</v>
      </c>
      <c r="J45" s="4">
        <v>25982.06</v>
      </c>
      <c r="K45" s="4">
        <v>0</v>
      </c>
      <c r="L45" s="4">
        <v>25982.06</v>
      </c>
      <c r="M45" s="9">
        <f t="shared" si="3"/>
        <v>3.4213932051619702</v>
      </c>
      <c r="N45" s="4">
        <v>0</v>
      </c>
      <c r="O45" s="4">
        <v>0</v>
      </c>
      <c r="P45" s="4">
        <v>0</v>
      </c>
      <c r="Q45" s="9">
        <f t="shared" si="4"/>
        <v>0</v>
      </c>
    </row>
    <row r="46" spans="1:17" x14ac:dyDescent="0.2">
      <c r="A46" s="11" t="s">
        <v>31</v>
      </c>
      <c r="B46" s="4">
        <v>4498.3100000000004</v>
      </c>
      <c r="C46" s="4">
        <v>0</v>
      </c>
      <c r="D46" s="4">
        <v>4498.3100000000004</v>
      </c>
      <c r="E46" s="9">
        <f t="shared" si="1"/>
        <v>4.8599904924479791E-2</v>
      </c>
      <c r="F46" s="4">
        <v>0</v>
      </c>
      <c r="G46" s="4">
        <v>0</v>
      </c>
      <c r="H46" s="4">
        <v>0</v>
      </c>
      <c r="I46" s="9">
        <f t="shared" si="2"/>
        <v>0</v>
      </c>
      <c r="J46" s="4">
        <v>4498.3100000000004</v>
      </c>
      <c r="K46" s="4">
        <v>0</v>
      </c>
      <c r="L46" s="4">
        <v>4498.3100000000004</v>
      </c>
      <c r="M46" s="9">
        <f t="shared" si="3"/>
        <v>0.59235053989992104</v>
      </c>
      <c r="N46" s="4">
        <v>0</v>
      </c>
      <c r="O46" s="4">
        <v>0</v>
      </c>
      <c r="P46" s="4">
        <v>0</v>
      </c>
      <c r="Q46" s="9">
        <f t="shared" si="4"/>
        <v>0</v>
      </c>
    </row>
    <row r="47" spans="1:17" x14ac:dyDescent="0.2">
      <c r="A47" s="11" t="s">
        <v>32</v>
      </c>
      <c r="B47" s="4">
        <v>2100272.38</v>
      </c>
      <c r="C47" s="4">
        <v>1345530.99</v>
      </c>
      <c r="D47" s="4">
        <v>3445803.37</v>
      </c>
      <c r="E47" s="9">
        <f t="shared" si="1"/>
        <v>37.228584995354268</v>
      </c>
      <c r="F47" s="4">
        <v>6969.23</v>
      </c>
      <c r="G47" s="4">
        <v>9120.3700000000008</v>
      </c>
      <c r="H47" s="4">
        <v>16089.6</v>
      </c>
      <c r="I47" s="9">
        <f t="shared" si="2"/>
        <v>29.962011173184358</v>
      </c>
      <c r="J47" s="4">
        <v>146706.28</v>
      </c>
      <c r="K47" s="4">
        <v>114609.61</v>
      </c>
      <c r="L47" s="4">
        <v>261315.89</v>
      </c>
      <c r="M47" s="9">
        <f t="shared" si="3"/>
        <v>34.410836186463001</v>
      </c>
      <c r="N47" s="4">
        <v>1946596.87</v>
      </c>
      <c r="O47" s="4">
        <v>1221801.01</v>
      </c>
      <c r="P47" s="4">
        <v>3168397.88</v>
      </c>
      <c r="Q47" s="9">
        <f t="shared" si="4"/>
        <v>37.528253757684155</v>
      </c>
    </row>
    <row r="48" spans="1:17" x14ac:dyDescent="0.2">
      <c r="A48" s="11" t="s">
        <v>33</v>
      </c>
      <c r="B48" s="4">
        <v>78034.899999999994</v>
      </c>
      <c r="C48" s="4">
        <v>99753.29</v>
      </c>
      <c r="D48" s="4">
        <v>177788.19</v>
      </c>
      <c r="E48" s="9">
        <f t="shared" si="1"/>
        <v>1.9208300741156896</v>
      </c>
      <c r="F48" s="4">
        <v>0</v>
      </c>
      <c r="G48" s="4">
        <v>9342.7900000000009</v>
      </c>
      <c r="H48" s="4">
        <v>9342.7900000000009</v>
      </c>
      <c r="I48" s="9">
        <f t="shared" si="2"/>
        <v>17.398119180633149</v>
      </c>
      <c r="J48" s="4">
        <v>256.62</v>
      </c>
      <c r="K48" s="4">
        <v>13004.26</v>
      </c>
      <c r="L48" s="4">
        <v>13260.88</v>
      </c>
      <c r="M48" s="9">
        <f t="shared" si="3"/>
        <v>1.7462312351856728</v>
      </c>
      <c r="N48" s="4">
        <v>77778.28</v>
      </c>
      <c r="O48" s="4">
        <v>77406.240000000005</v>
      </c>
      <c r="P48" s="4">
        <v>155184.51999999999</v>
      </c>
      <c r="Q48" s="9">
        <f t="shared" si="4"/>
        <v>1.838091131983844</v>
      </c>
    </row>
    <row r="49" spans="1:17" x14ac:dyDescent="0.2">
      <c r="A49" s="11" t="s">
        <v>34</v>
      </c>
      <c r="B49" s="4">
        <v>6795368.5</v>
      </c>
      <c r="C49" s="4">
        <v>0</v>
      </c>
      <c r="D49" s="4">
        <v>6795368.5</v>
      </c>
      <c r="E49" s="9">
        <f t="shared" si="1"/>
        <v>73.417408543831982</v>
      </c>
      <c r="F49" s="4">
        <v>25407.35</v>
      </c>
      <c r="G49" s="4">
        <v>0</v>
      </c>
      <c r="H49" s="4">
        <v>25407.35</v>
      </c>
      <c r="I49" s="9">
        <f t="shared" si="2"/>
        <v>47.313500931098694</v>
      </c>
      <c r="J49" s="4">
        <v>6769961.1500000004</v>
      </c>
      <c r="K49" s="4">
        <v>0</v>
      </c>
      <c r="L49" s="4">
        <v>6769961.1500000004</v>
      </c>
      <c r="M49" s="9">
        <f t="shared" si="3"/>
        <v>891.48816829075588</v>
      </c>
      <c r="N49" s="4">
        <v>0</v>
      </c>
      <c r="O49" s="4">
        <v>0</v>
      </c>
      <c r="P49" s="4">
        <v>0</v>
      </c>
      <c r="Q49" s="9">
        <f t="shared" si="4"/>
        <v>0</v>
      </c>
    </row>
    <row r="50" spans="1:17" x14ac:dyDescent="0.2">
      <c r="A50" s="11" t="s">
        <v>35</v>
      </c>
      <c r="B50" s="4">
        <v>19723.689999999999</v>
      </c>
      <c r="C50" s="4">
        <v>0</v>
      </c>
      <c r="D50" s="4">
        <v>19723.689999999999</v>
      </c>
      <c r="E50" s="9">
        <f t="shared" si="1"/>
        <v>0.2130954644655243</v>
      </c>
      <c r="F50" s="4">
        <v>175</v>
      </c>
      <c r="G50" s="4">
        <v>0</v>
      </c>
      <c r="H50" s="4">
        <v>175</v>
      </c>
      <c r="I50" s="9">
        <f t="shared" si="2"/>
        <v>0.32588454376163872</v>
      </c>
      <c r="J50" s="4">
        <v>19398.689999999999</v>
      </c>
      <c r="K50" s="4">
        <v>0</v>
      </c>
      <c r="L50" s="4">
        <v>19398.689999999999</v>
      </c>
      <c r="M50" s="9">
        <f t="shared" si="3"/>
        <v>2.5544759020279164</v>
      </c>
      <c r="N50" s="4">
        <v>150</v>
      </c>
      <c r="O50" s="4">
        <v>0</v>
      </c>
      <c r="P50" s="4">
        <v>150</v>
      </c>
      <c r="Q50" s="9">
        <f t="shared" si="4"/>
        <v>1.7766828147393605E-3</v>
      </c>
    </row>
    <row r="51" spans="1:17" x14ac:dyDescent="0.2">
      <c r="A51" s="11" t="s">
        <v>84</v>
      </c>
      <c r="B51" s="4">
        <v>965982.68</v>
      </c>
      <c r="C51" s="4">
        <v>0</v>
      </c>
      <c r="D51" s="4">
        <v>965982.68</v>
      </c>
      <c r="E51" s="9">
        <f t="shared" si="1"/>
        <v>10.436512024892501</v>
      </c>
      <c r="F51" s="4">
        <v>3058.52</v>
      </c>
      <c r="G51" s="4">
        <v>0</v>
      </c>
      <c r="H51" s="4">
        <v>3058.52</v>
      </c>
      <c r="I51" s="9">
        <f t="shared" si="2"/>
        <v>5.6955679702048414</v>
      </c>
      <c r="J51" s="4">
        <v>176419.04</v>
      </c>
      <c r="K51" s="4">
        <v>0</v>
      </c>
      <c r="L51" s="4">
        <v>176419.04</v>
      </c>
      <c r="M51" s="9">
        <f t="shared" si="3"/>
        <v>23.231372135896763</v>
      </c>
      <c r="N51" s="4">
        <v>786505.12</v>
      </c>
      <c r="O51" s="4">
        <v>0</v>
      </c>
      <c r="P51" s="4">
        <v>786505.12</v>
      </c>
      <c r="Q51" s="9">
        <f t="shared" si="4"/>
        <v>9.3158008693901238</v>
      </c>
    </row>
    <row r="52" spans="1:17" x14ac:dyDescent="0.2">
      <c r="A52" s="11" t="s">
        <v>36</v>
      </c>
      <c r="B52" s="4">
        <v>301277.2</v>
      </c>
      <c r="C52" s="4">
        <v>2719475.98</v>
      </c>
      <c r="D52" s="4">
        <v>3020753.18</v>
      </c>
      <c r="E52" s="9">
        <f t="shared" si="1"/>
        <v>32.636327275870265</v>
      </c>
      <c r="F52" s="4">
        <v>3524.56</v>
      </c>
      <c r="G52" s="4">
        <v>62172.08</v>
      </c>
      <c r="H52" s="4">
        <v>65696.639999999999</v>
      </c>
      <c r="I52" s="9">
        <f t="shared" si="2"/>
        <v>122.34011173184358</v>
      </c>
      <c r="J52" s="4">
        <v>29594.52</v>
      </c>
      <c r="K52" s="4">
        <v>507075.8</v>
      </c>
      <c r="L52" s="4">
        <v>536670.31999999995</v>
      </c>
      <c r="M52" s="9">
        <f t="shared" si="3"/>
        <v>70.670308138003676</v>
      </c>
      <c r="N52" s="4">
        <v>268158.12</v>
      </c>
      <c r="O52" s="4">
        <v>2150228.1</v>
      </c>
      <c r="P52" s="4">
        <v>2418386.2200000002</v>
      </c>
      <c r="Q52" s="9">
        <f t="shared" si="4"/>
        <v>28.644701576509888</v>
      </c>
    </row>
    <row r="53" spans="1:17" x14ac:dyDescent="0.2">
      <c r="A53" s="11" t="s">
        <v>37</v>
      </c>
      <c r="B53" s="4">
        <v>539958.47</v>
      </c>
      <c r="C53" s="4">
        <v>1394225.71</v>
      </c>
      <c r="D53" s="4">
        <v>1934184.18</v>
      </c>
      <c r="E53" s="9">
        <f t="shared" si="1"/>
        <v>20.896996261803409</v>
      </c>
      <c r="F53" s="4">
        <v>6285.65</v>
      </c>
      <c r="G53" s="4">
        <v>35384.83</v>
      </c>
      <c r="H53" s="4">
        <v>41670.480000000003</v>
      </c>
      <c r="I53" s="9">
        <f t="shared" si="2"/>
        <v>77.598659217877099</v>
      </c>
      <c r="J53" s="4">
        <v>112660.54</v>
      </c>
      <c r="K53" s="4">
        <v>322853.94</v>
      </c>
      <c r="L53" s="4">
        <v>435514.48</v>
      </c>
      <c r="M53" s="9">
        <f t="shared" si="3"/>
        <v>57.349813010271262</v>
      </c>
      <c r="N53" s="4">
        <v>421012.28</v>
      </c>
      <c r="O53" s="4">
        <v>1035986.94</v>
      </c>
      <c r="P53" s="4">
        <v>1456999.22</v>
      </c>
      <c r="Q53" s="9">
        <f t="shared" si="4"/>
        <v>17.257503168417685</v>
      </c>
    </row>
    <row r="54" spans="1:17" x14ac:dyDescent="0.2">
      <c r="A54" s="11" t="s">
        <v>38</v>
      </c>
      <c r="B54" s="4">
        <v>45743.8</v>
      </c>
      <c r="C54" s="4">
        <v>201368.67</v>
      </c>
      <c r="D54" s="4">
        <v>247112.47</v>
      </c>
      <c r="E54" s="9">
        <f t="shared" si="1"/>
        <v>2.6698121178072127</v>
      </c>
      <c r="F54" s="4">
        <v>252.04</v>
      </c>
      <c r="G54" s="4">
        <v>1812.24</v>
      </c>
      <c r="H54" s="4">
        <v>2064.2800000000002</v>
      </c>
      <c r="I54" s="9">
        <f t="shared" si="2"/>
        <v>3.8440968342644326</v>
      </c>
      <c r="J54" s="4">
        <v>4763.8</v>
      </c>
      <c r="K54" s="4">
        <v>19843.939999999999</v>
      </c>
      <c r="L54" s="4">
        <v>24607.74</v>
      </c>
      <c r="M54" s="9">
        <f t="shared" si="3"/>
        <v>3.2404187516460365</v>
      </c>
      <c r="N54" s="4">
        <v>40727.96</v>
      </c>
      <c r="O54" s="4">
        <v>179712.49</v>
      </c>
      <c r="P54" s="4">
        <v>220440.45</v>
      </c>
      <c r="Q54" s="9">
        <f t="shared" si="4"/>
        <v>2.6110183945894088</v>
      </c>
    </row>
    <row r="55" spans="1:17" x14ac:dyDescent="0.2">
      <c r="A55" s="11" t="s">
        <v>39</v>
      </c>
      <c r="B55" s="4">
        <v>2448186.37</v>
      </c>
      <c r="C55" s="4">
        <v>0</v>
      </c>
      <c r="D55" s="4">
        <v>2448186.37</v>
      </c>
      <c r="E55" s="9">
        <f t="shared" si="1"/>
        <v>26.450294626072303</v>
      </c>
      <c r="F55" s="4">
        <v>0</v>
      </c>
      <c r="G55" s="4">
        <v>0</v>
      </c>
      <c r="H55" s="4">
        <v>0</v>
      </c>
      <c r="I55" s="9">
        <f t="shared" si="2"/>
        <v>0</v>
      </c>
      <c r="J55" s="4">
        <v>2419614.94</v>
      </c>
      <c r="K55" s="4">
        <v>0</v>
      </c>
      <c r="L55" s="4">
        <v>2419614.94</v>
      </c>
      <c r="M55" s="9">
        <f t="shared" si="3"/>
        <v>318.62193047142478</v>
      </c>
      <c r="N55" s="4">
        <v>28571.43</v>
      </c>
      <c r="O55" s="4">
        <v>0</v>
      </c>
      <c r="P55" s="4">
        <v>28571.43</v>
      </c>
      <c r="Q55" s="9">
        <f t="shared" si="4"/>
        <v>0.33841579115685738</v>
      </c>
    </row>
    <row r="56" spans="1:17" x14ac:dyDescent="0.2">
      <c r="A56" s="11" t="s">
        <v>40</v>
      </c>
      <c r="B56" s="4">
        <v>1706332.13</v>
      </c>
      <c r="C56" s="4">
        <v>1414715.73</v>
      </c>
      <c r="D56" s="4">
        <v>3121047.86</v>
      </c>
      <c r="E56" s="9">
        <f t="shared" si="1"/>
        <v>33.719914648112535</v>
      </c>
      <c r="F56" s="4">
        <v>1405202.33</v>
      </c>
      <c r="G56" s="4">
        <v>435751.78</v>
      </c>
      <c r="H56" s="4">
        <v>1840954.11</v>
      </c>
      <c r="I56" s="9">
        <f t="shared" si="2"/>
        <v>3428.2199441340786</v>
      </c>
      <c r="J56" s="4">
        <v>101436.29</v>
      </c>
      <c r="K56" s="4">
        <v>237814.6</v>
      </c>
      <c r="L56" s="4">
        <v>339250.89</v>
      </c>
      <c r="M56" s="9">
        <f t="shared" si="3"/>
        <v>44.673543587042403</v>
      </c>
      <c r="N56" s="4">
        <v>199693.51</v>
      </c>
      <c r="O56" s="4">
        <v>741149.35</v>
      </c>
      <c r="P56" s="4">
        <v>940842.86</v>
      </c>
      <c r="Q56" s="9">
        <f t="shared" si="4"/>
        <v>11.143862271548201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1"/>
        <v>0</v>
      </c>
      <c r="F57" s="4">
        <v>0</v>
      </c>
      <c r="G57" s="4">
        <v>0</v>
      </c>
      <c r="H57" s="4">
        <v>0</v>
      </c>
      <c r="I57" s="9">
        <f t="shared" si="2"/>
        <v>0</v>
      </c>
      <c r="J57" s="4">
        <v>0</v>
      </c>
      <c r="K57" s="4">
        <v>0</v>
      </c>
      <c r="L57" s="4">
        <v>0</v>
      </c>
      <c r="M57" s="9">
        <f t="shared" si="3"/>
        <v>0</v>
      </c>
      <c r="N57" s="4">
        <v>0</v>
      </c>
      <c r="O57" s="4">
        <v>0</v>
      </c>
      <c r="P57" s="4">
        <v>0</v>
      </c>
      <c r="Q57" s="9">
        <f t="shared" si="4"/>
        <v>0</v>
      </c>
    </row>
    <row r="58" spans="1:17" x14ac:dyDescent="0.2">
      <c r="A58" s="11" t="s">
        <v>42</v>
      </c>
      <c r="B58" s="4">
        <v>11954.1</v>
      </c>
      <c r="C58" s="4">
        <v>247798.3</v>
      </c>
      <c r="D58" s="4">
        <v>259752.4</v>
      </c>
      <c r="E58" s="9">
        <f t="shared" si="1"/>
        <v>2.8063743814689168</v>
      </c>
      <c r="F58" s="4">
        <v>17.23</v>
      </c>
      <c r="G58" s="4">
        <v>24234.880000000001</v>
      </c>
      <c r="H58" s="4">
        <v>24252.11</v>
      </c>
      <c r="I58" s="9">
        <f t="shared" si="2"/>
        <v>45.162216014897581</v>
      </c>
      <c r="J58" s="4">
        <v>1065.2</v>
      </c>
      <c r="K58" s="4">
        <v>32908.61</v>
      </c>
      <c r="L58" s="4">
        <v>33973.81</v>
      </c>
      <c r="M58" s="9">
        <f t="shared" si="3"/>
        <v>4.4737700816434023</v>
      </c>
      <c r="N58" s="4">
        <v>10871.67</v>
      </c>
      <c r="O58" s="4">
        <v>190654.81</v>
      </c>
      <c r="P58" s="4">
        <v>201526.48</v>
      </c>
      <c r="Q58" s="9">
        <f t="shared" si="4"/>
        <v>2.3869908915394364</v>
      </c>
    </row>
    <row r="59" spans="1:17" x14ac:dyDescent="0.2">
      <c r="A59" s="11" t="s">
        <v>43</v>
      </c>
      <c r="B59" s="4">
        <v>294647.59000000003</v>
      </c>
      <c r="C59" s="4">
        <v>350.39</v>
      </c>
      <c r="D59" s="4">
        <v>294997.98</v>
      </c>
      <c r="E59" s="9">
        <f t="shared" si="1"/>
        <v>3.1871689103048899</v>
      </c>
      <c r="F59" s="4">
        <v>9216.76</v>
      </c>
      <c r="G59" s="4">
        <v>0</v>
      </c>
      <c r="H59" s="4">
        <v>9216.76</v>
      </c>
      <c r="I59" s="9">
        <f t="shared" si="2"/>
        <v>17.163426443202979</v>
      </c>
      <c r="J59" s="4">
        <v>56598.29</v>
      </c>
      <c r="K59" s="4">
        <v>0</v>
      </c>
      <c r="L59" s="4">
        <v>56598.29</v>
      </c>
      <c r="M59" s="9">
        <f t="shared" si="3"/>
        <v>7.4530273900447721</v>
      </c>
      <c r="N59" s="4">
        <v>228832.54</v>
      </c>
      <c r="O59" s="4">
        <v>350.39</v>
      </c>
      <c r="P59" s="4">
        <v>229182.93</v>
      </c>
      <c r="Q59" s="9">
        <f t="shared" si="4"/>
        <v>2.7145691544174255</v>
      </c>
    </row>
    <row r="60" spans="1:17" x14ac:dyDescent="0.2">
      <c r="A60" s="11" t="s">
        <v>44</v>
      </c>
      <c r="B60" s="4">
        <v>2151841.35</v>
      </c>
      <c r="C60" s="4">
        <v>0</v>
      </c>
      <c r="D60" s="4">
        <v>2151841.35</v>
      </c>
      <c r="E60" s="9">
        <f t="shared" si="1"/>
        <v>23.248572246591326</v>
      </c>
      <c r="F60" s="4">
        <v>39154.75</v>
      </c>
      <c r="G60" s="4">
        <v>0</v>
      </c>
      <c r="H60" s="4">
        <v>39154.75</v>
      </c>
      <c r="I60" s="9">
        <f t="shared" si="2"/>
        <v>72.913873370577278</v>
      </c>
      <c r="J60" s="4">
        <v>1528652.73</v>
      </c>
      <c r="K60" s="4">
        <v>0</v>
      </c>
      <c r="L60" s="4">
        <v>1528652.73</v>
      </c>
      <c r="M60" s="9">
        <f t="shared" si="3"/>
        <v>201.29743613378983</v>
      </c>
      <c r="N60" s="4">
        <v>584033.87</v>
      </c>
      <c r="O60" s="4">
        <v>0</v>
      </c>
      <c r="P60" s="4">
        <v>584033.87</v>
      </c>
      <c r="Q60" s="9">
        <f t="shared" si="4"/>
        <v>6.9176196003648123</v>
      </c>
    </row>
    <row r="61" spans="1:17" x14ac:dyDescent="0.2">
      <c r="A61" s="11" t="s">
        <v>45</v>
      </c>
      <c r="B61" s="4">
        <v>113955.76</v>
      </c>
      <c r="C61" s="4">
        <v>234968.46</v>
      </c>
      <c r="D61" s="4">
        <v>348924.22</v>
      </c>
      <c r="E61" s="9">
        <f t="shared" si="1"/>
        <v>3.7697899695326171</v>
      </c>
      <c r="F61" s="4">
        <v>1337.53</v>
      </c>
      <c r="G61" s="4">
        <v>2014.38</v>
      </c>
      <c r="H61" s="4">
        <v>3351.91</v>
      </c>
      <c r="I61" s="9">
        <f t="shared" si="2"/>
        <v>6.2419180633147109</v>
      </c>
      <c r="J61" s="4">
        <v>8044.84</v>
      </c>
      <c r="K61" s="4">
        <v>20182.39</v>
      </c>
      <c r="L61" s="4">
        <v>28227.23</v>
      </c>
      <c r="M61" s="9">
        <f t="shared" si="3"/>
        <v>3.7170437187253094</v>
      </c>
      <c r="N61" s="4">
        <v>104573.39</v>
      </c>
      <c r="O61" s="4">
        <v>212771.69</v>
      </c>
      <c r="P61" s="4">
        <v>317345.08</v>
      </c>
      <c r="Q61" s="9">
        <f t="shared" si="4"/>
        <v>3.7588103331872507</v>
      </c>
    </row>
    <row r="62" spans="1:17" x14ac:dyDescent="0.2">
      <c r="A62" s="11" t="s">
        <v>46</v>
      </c>
      <c r="B62" s="4">
        <v>84780.07</v>
      </c>
      <c r="C62" s="4">
        <v>7530.55</v>
      </c>
      <c r="D62" s="4">
        <v>92310.62</v>
      </c>
      <c r="E62" s="9">
        <f t="shared" si="1"/>
        <v>0.99732729747833782</v>
      </c>
      <c r="F62" s="4">
        <v>1159.1300000000001</v>
      </c>
      <c r="G62" s="4">
        <v>0</v>
      </c>
      <c r="H62" s="4">
        <v>1159.1300000000001</v>
      </c>
      <c r="I62" s="9">
        <f t="shared" si="2"/>
        <v>2.1585288640595905</v>
      </c>
      <c r="J62" s="4">
        <v>11132.78</v>
      </c>
      <c r="K62" s="4">
        <v>532.49</v>
      </c>
      <c r="L62" s="4">
        <v>11665.27</v>
      </c>
      <c r="M62" s="9">
        <f t="shared" si="3"/>
        <v>1.5361166710560969</v>
      </c>
      <c r="N62" s="4">
        <v>72488.160000000003</v>
      </c>
      <c r="O62" s="4">
        <v>6998.06</v>
      </c>
      <c r="P62" s="4">
        <v>79486.22</v>
      </c>
      <c r="Q62" s="9">
        <f t="shared" si="4"/>
        <v>0.94147867388394713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102565</v>
      </c>
      <c r="C64" s="4">
        <v>0</v>
      </c>
      <c r="D64" s="4">
        <v>102565</v>
      </c>
      <c r="E64" s="9">
        <f t="shared" si="1"/>
        <v>1.1081159921346615</v>
      </c>
      <c r="F64" s="4">
        <v>0</v>
      </c>
      <c r="G64" s="4">
        <v>0</v>
      </c>
      <c r="H64" s="4">
        <v>0</v>
      </c>
      <c r="I64" s="9">
        <f t="shared" si="2"/>
        <v>0</v>
      </c>
      <c r="J64" s="4">
        <v>72855</v>
      </c>
      <c r="K64" s="4">
        <v>0</v>
      </c>
      <c r="L64" s="4">
        <v>72855</v>
      </c>
      <c r="M64" s="9">
        <f t="shared" si="3"/>
        <v>9.5937582301817219</v>
      </c>
      <c r="N64" s="4">
        <v>29710</v>
      </c>
      <c r="O64" s="4">
        <v>0</v>
      </c>
      <c r="P64" s="4">
        <v>29710</v>
      </c>
      <c r="Q64" s="9">
        <f t="shared" si="4"/>
        <v>0.35190164283937603</v>
      </c>
    </row>
    <row r="65" spans="1:17" x14ac:dyDescent="0.2">
      <c r="A65" s="11" t="s">
        <v>48</v>
      </c>
      <c r="B65" s="4">
        <v>7311149.6600000001</v>
      </c>
      <c r="C65" s="4">
        <v>0</v>
      </c>
      <c r="D65" s="4">
        <v>7311149.6600000001</v>
      </c>
      <c r="E65" s="9">
        <f t="shared" si="1"/>
        <v>78.989926964714016</v>
      </c>
      <c r="F65" s="4">
        <v>27107.69</v>
      </c>
      <c r="G65" s="4">
        <v>0</v>
      </c>
      <c r="H65" s="4">
        <v>27107.69</v>
      </c>
      <c r="I65" s="9">
        <f t="shared" si="2"/>
        <v>50.479869646182493</v>
      </c>
      <c r="J65" s="4">
        <v>744681.27</v>
      </c>
      <c r="K65" s="4">
        <v>0</v>
      </c>
      <c r="L65" s="4">
        <v>744681.27</v>
      </c>
      <c r="M65" s="9">
        <f t="shared" si="3"/>
        <v>98.061794838030025</v>
      </c>
      <c r="N65" s="4">
        <v>6539360.7000000002</v>
      </c>
      <c r="O65" s="4">
        <v>0</v>
      </c>
      <c r="P65" s="4">
        <v>6539360.7000000002</v>
      </c>
      <c r="Q65" s="9">
        <f t="shared" si="4"/>
        <v>77.455798500479702</v>
      </c>
    </row>
    <row r="66" spans="1:17" x14ac:dyDescent="0.2">
      <c r="A66" s="11" t="s">
        <v>49</v>
      </c>
      <c r="B66" s="4">
        <v>10513765.539999999</v>
      </c>
      <c r="C66" s="4">
        <v>0</v>
      </c>
      <c r="D66" s="4">
        <v>10513765.539999999</v>
      </c>
      <c r="E66" s="9">
        <f t="shared" si="1"/>
        <v>113.59110546900321</v>
      </c>
      <c r="F66" s="4">
        <v>20013.18</v>
      </c>
      <c r="G66" s="4">
        <v>0</v>
      </c>
      <c r="H66" s="4">
        <v>20013.18</v>
      </c>
      <c r="I66" s="9">
        <f t="shared" si="2"/>
        <v>37.268491620111732</v>
      </c>
      <c r="J66" s="4">
        <v>1378081.81</v>
      </c>
      <c r="K66" s="4">
        <v>0</v>
      </c>
      <c r="L66" s="4">
        <v>1378081.81</v>
      </c>
      <c r="M66" s="9">
        <f t="shared" si="3"/>
        <v>181.46981959441666</v>
      </c>
      <c r="N66" s="4">
        <v>9115670.5500000007</v>
      </c>
      <c r="O66" s="4">
        <v>0</v>
      </c>
      <c r="P66" s="4">
        <v>9115670.5500000007</v>
      </c>
      <c r="Q66" s="9">
        <f t="shared" si="4"/>
        <v>107.97103474007132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1"/>
        <v>0</v>
      </c>
      <c r="F67" s="4">
        <v>0</v>
      </c>
      <c r="G67" s="4">
        <v>0</v>
      </c>
      <c r="H67" s="4">
        <v>0</v>
      </c>
      <c r="I67" s="9">
        <f t="shared" si="2"/>
        <v>0</v>
      </c>
      <c r="J67" s="4">
        <v>0</v>
      </c>
      <c r="K67" s="4">
        <v>0</v>
      </c>
      <c r="L67" s="4">
        <v>0</v>
      </c>
      <c r="M67" s="9">
        <f t="shared" si="3"/>
        <v>0</v>
      </c>
      <c r="N67" s="4">
        <v>0</v>
      </c>
      <c r="O67" s="4">
        <v>0</v>
      </c>
      <c r="P67" s="4">
        <v>0</v>
      </c>
      <c r="Q67" s="9">
        <f t="shared" si="4"/>
        <v>0</v>
      </c>
    </row>
    <row r="68" spans="1:17" x14ac:dyDescent="0.2">
      <c r="A68" s="11" t="s">
        <v>51</v>
      </c>
      <c r="B68" s="4">
        <v>25167407.800000001</v>
      </c>
      <c r="C68" s="4">
        <v>0</v>
      </c>
      <c r="D68" s="4">
        <v>25167407.800000001</v>
      </c>
      <c r="E68" s="9">
        <f t="shared" si="1"/>
        <v>271.90958966269801</v>
      </c>
      <c r="F68" s="4">
        <v>180777.03</v>
      </c>
      <c r="G68" s="4">
        <v>0</v>
      </c>
      <c r="H68" s="4">
        <v>180777.03</v>
      </c>
      <c r="I68" s="9">
        <f t="shared" si="2"/>
        <v>336.64251396648046</v>
      </c>
      <c r="J68" s="4">
        <v>525952.94999999995</v>
      </c>
      <c r="K68" s="4">
        <v>0</v>
      </c>
      <c r="L68" s="4">
        <v>525952.94999999995</v>
      </c>
      <c r="M68" s="9">
        <f t="shared" si="3"/>
        <v>69.259013695022375</v>
      </c>
      <c r="N68" s="4">
        <v>24460677.82</v>
      </c>
      <c r="O68" s="4">
        <v>0</v>
      </c>
      <c r="P68" s="4">
        <v>24460677.82</v>
      </c>
      <c r="Q68" s="9">
        <f t="shared" si="4"/>
        <v>289.72577279780165</v>
      </c>
    </row>
    <row r="69" spans="1:17" x14ac:dyDescent="0.2">
      <c r="A69" s="11" t="s">
        <v>52</v>
      </c>
      <c r="B69" s="4">
        <v>4298815.24</v>
      </c>
      <c r="C69" s="4">
        <v>0</v>
      </c>
      <c r="D69" s="4">
        <v>4298815.24</v>
      </c>
      <c r="E69" s="9">
        <f t="shared" si="1"/>
        <v>46.444556278225548</v>
      </c>
      <c r="F69" s="4">
        <v>0</v>
      </c>
      <c r="G69" s="4">
        <v>0</v>
      </c>
      <c r="H69" s="4">
        <v>0</v>
      </c>
      <c r="I69" s="9">
        <f t="shared" si="2"/>
        <v>0</v>
      </c>
      <c r="J69" s="4">
        <v>1879719.76</v>
      </c>
      <c r="K69" s="4">
        <v>0</v>
      </c>
      <c r="L69" s="4">
        <v>1879719.76</v>
      </c>
      <c r="M69" s="9">
        <f t="shared" si="3"/>
        <v>247.52696339215171</v>
      </c>
      <c r="N69" s="4">
        <v>2419095.48</v>
      </c>
      <c r="O69" s="4">
        <v>0</v>
      </c>
      <c r="P69" s="4">
        <v>2419095.48</v>
      </c>
      <c r="Q69" s="9">
        <f t="shared" si="4"/>
        <v>28.653102443531097</v>
      </c>
    </row>
    <row r="70" spans="1:17" x14ac:dyDescent="0.2">
      <c r="A70" s="11" t="s">
        <v>53</v>
      </c>
      <c r="B70" s="4">
        <v>60987988.920000002</v>
      </c>
      <c r="C70" s="4">
        <v>0</v>
      </c>
      <c r="D70" s="4">
        <v>60987988.920000002</v>
      </c>
      <c r="E70" s="9">
        <f t="shared" si="1"/>
        <v>658.91645152228875</v>
      </c>
      <c r="F70" s="4">
        <v>121407.74</v>
      </c>
      <c r="G70" s="4">
        <v>0</v>
      </c>
      <c r="H70" s="4">
        <v>121407.74</v>
      </c>
      <c r="I70" s="9">
        <f t="shared" si="2"/>
        <v>226.08517690875235</v>
      </c>
      <c r="J70" s="4">
        <v>4043695.15</v>
      </c>
      <c r="K70" s="4">
        <v>0</v>
      </c>
      <c r="L70" s="4">
        <v>4043695.15</v>
      </c>
      <c r="M70" s="9">
        <f t="shared" si="3"/>
        <v>532.48553463260464</v>
      </c>
      <c r="N70" s="4">
        <v>56822886.030000001</v>
      </c>
      <c r="O70" s="4">
        <v>0</v>
      </c>
      <c r="P70" s="4">
        <v>56822886.030000001</v>
      </c>
      <c r="Q70" s="9">
        <f t="shared" si="4"/>
        <v>673.04163395596197</v>
      </c>
    </row>
    <row r="71" spans="1:17" x14ac:dyDescent="0.2">
      <c r="A71" s="11" t="s">
        <v>54</v>
      </c>
      <c r="B71" s="4">
        <v>1410659.41</v>
      </c>
      <c r="C71" s="4">
        <v>0</v>
      </c>
      <c r="D71" s="4">
        <v>1410659.41</v>
      </c>
      <c r="E71" s="9">
        <f t="shared" si="1"/>
        <v>15.240815596706929</v>
      </c>
      <c r="F71" s="4">
        <v>41319.629999999997</v>
      </c>
      <c r="G71" s="4">
        <v>0</v>
      </c>
      <c r="H71" s="4">
        <v>41319.629999999997</v>
      </c>
      <c r="I71" s="9">
        <f t="shared" si="2"/>
        <v>76.945307262569827</v>
      </c>
      <c r="J71" s="4">
        <v>43884.42</v>
      </c>
      <c r="K71" s="4">
        <v>0</v>
      </c>
      <c r="L71" s="4">
        <v>43884.42</v>
      </c>
      <c r="M71" s="9">
        <f t="shared" si="3"/>
        <v>5.7788280221227284</v>
      </c>
      <c r="N71" s="4">
        <v>1325455.3600000001</v>
      </c>
      <c r="O71" s="4">
        <v>0</v>
      </c>
      <c r="P71" s="4">
        <v>1325455.3600000001</v>
      </c>
      <c r="Q71" s="9">
        <f t="shared" si="4"/>
        <v>15.699425065441151</v>
      </c>
    </row>
    <row r="72" spans="1:17" x14ac:dyDescent="0.2">
      <c r="A72" s="11" t="s">
        <v>55</v>
      </c>
      <c r="B72" s="4">
        <v>226611</v>
      </c>
      <c r="C72" s="4">
        <v>0</v>
      </c>
      <c r="D72" s="4">
        <v>226611</v>
      </c>
      <c r="E72" s="9">
        <f t="shared" si="1"/>
        <v>2.4483134899198342</v>
      </c>
      <c r="F72" s="4">
        <v>23470</v>
      </c>
      <c r="G72" s="4">
        <v>0</v>
      </c>
      <c r="H72" s="4">
        <v>23470</v>
      </c>
      <c r="I72" s="9">
        <f t="shared" si="2"/>
        <v>43.705772811918067</v>
      </c>
      <c r="J72" s="4">
        <v>149182</v>
      </c>
      <c r="K72" s="4">
        <v>0</v>
      </c>
      <c r="L72" s="4">
        <v>149182</v>
      </c>
      <c r="M72" s="9">
        <f t="shared" si="3"/>
        <v>19.644719515406901</v>
      </c>
      <c r="N72" s="4">
        <v>53959</v>
      </c>
      <c r="O72" s="4">
        <v>0</v>
      </c>
      <c r="P72" s="4">
        <v>53959</v>
      </c>
      <c r="Q72" s="9">
        <f t="shared" si="4"/>
        <v>0.63912018667014103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1"/>
        <v>0</v>
      </c>
      <c r="F73" s="4">
        <v>0</v>
      </c>
      <c r="G73" s="4">
        <v>0</v>
      </c>
      <c r="H73" s="4">
        <v>0</v>
      </c>
      <c r="I73" s="9">
        <f t="shared" si="2"/>
        <v>0</v>
      </c>
      <c r="J73" s="4">
        <v>0</v>
      </c>
      <c r="K73" s="4">
        <v>0</v>
      </c>
      <c r="L73" s="4">
        <v>0</v>
      </c>
      <c r="M73" s="9">
        <f t="shared" si="3"/>
        <v>0</v>
      </c>
      <c r="N73" s="4">
        <v>0</v>
      </c>
      <c r="O73" s="4">
        <v>0</v>
      </c>
      <c r="P73" s="4">
        <v>0</v>
      </c>
      <c r="Q73" s="9">
        <f t="shared" si="4"/>
        <v>0</v>
      </c>
    </row>
    <row r="74" spans="1:17" x14ac:dyDescent="0.2">
      <c r="A74" s="11" t="s">
        <v>57</v>
      </c>
      <c r="B74" s="4">
        <v>19867709.82</v>
      </c>
      <c r="C74" s="4">
        <v>0</v>
      </c>
      <c r="D74" s="4">
        <v>19867709.82</v>
      </c>
      <c r="E74" s="9">
        <f t="shared" si="1"/>
        <v>214.65145984139676</v>
      </c>
      <c r="F74" s="4">
        <v>72179.78</v>
      </c>
      <c r="G74" s="4">
        <v>0</v>
      </c>
      <c r="H74" s="4">
        <v>72179.78</v>
      </c>
      <c r="I74" s="9">
        <f t="shared" si="2"/>
        <v>134.41299813780262</v>
      </c>
      <c r="J74" s="4">
        <v>1739912.69</v>
      </c>
      <c r="K74" s="4">
        <v>0</v>
      </c>
      <c r="L74" s="4">
        <v>1739912.69</v>
      </c>
      <c r="M74" s="9">
        <f t="shared" si="3"/>
        <v>229.11676191730314</v>
      </c>
      <c r="N74" s="4">
        <v>18055617.350000001</v>
      </c>
      <c r="O74" s="4">
        <v>0</v>
      </c>
      <c r="P74" s="4">
        <v>18055617.350000001</v>
      </c>
      <c r="Q74" s="9">
        <f t="shared" si="4"/>
        <v>213.8607003683656</v>
      </c>
    </row>
    <row r="75" spans="1:17" x14ac:dyDescent="0.2">
      <c r="A75" s="11" t="s">
        <v>58</v>
      </c>
      <c r="B75" s="4">
        <v>47777.79</v>
      </c>
      <c r="C75" s="4">
        <v>0</v>
      </c>
      <c r="D75" s="4">
        <v>47777.79</v>
      </c>
      <c r="E75" s="9">
        <f t="shared" si="1"/>
        <v>0.51619298169796235</v>
      </c>
      <c r="F75" s="4">
        <v>231.79</v>
      </c>
      <c r="G75" s="4">
        <v>0</v>
      </c>
      <c r="H75" s="4">
        <v>231.79</v>
      </c>
      <c r="I75" s="9">
        <f t="shared" si="2"/>
        <v>0.43163873370577277</v>
      </c>
      <c r="J75" s="4">
        <v>1187.75</v>
      </c>
      <c r="K75" s="4">
        <v>0</v>
      </c>
      <c r="L75" s="4">
        <v>1187.75</v>
      </c>
      <c r="M75" s="9">
        <f t="shared" si="3"/>
        <v>0.15640637345272584</v>
      </c>
      <c r="N75" s="4">
        <v>46358.25</v>
      </c>
      <c r="O75" s="4">
        <v>0</v>
      </c>
      <c r="P75" s="4">
        <v>46358.25</v>
      </c>
      <c r="Q75" s="9">
        <f t="shared" si="4"/>
        <v>0.54909270730927306</v>
      </c>
    </row>
    <row r="76" spans="1:17" x14ac:dyDescent="0.2">
      <c r="A76" s="11" t="s">
        <v>59</v>
      </c>
      <c r="B76" s="4">
        <v>22607557.399999999</v>
      </c>
      <c r="C76" s="4">
        <v>0</v>
      </c>
      <c r="D76" s="4">
        <v>22607557.399999999</v>
      </c>
      <c r="E76" s="9">
        <f t="shared" si="1"/>
        <v>244.25287279327554</v>
      </c>
      <c r="F76" s="4">
        <v>40130.92</v>
      </c>
      <c r="G76" s="4">
        <v>0</v>
      </c>
      <c r="H76" s="4">
        <v>40130.92</v>
      </c>
      <c r="I76" s="9">
        <f t="shared" si="2"/>
        <v>74.731694599627559</v>
      </c>
      <c r="J76" s="4">
        <v>489795.99</v>
      </c>
      <c r="K76" s="4">
        <v>0</v>
      </c>
      <c r="L76" s="4">
        <v>489795.99</v>
      </c>
      <c r="M76" s="9">
        <f t="shared" si="3"/>
        <v>64.497760073742427</v>
      </c>
      <c r="N76" s="4">
        <v>22077630.489999998</v>
      </c>
      <c r="O76" s="4">
        <v>0</v>
      </c>
      <c r="P76" s="4">
        <v>22077630.489999998</v>
      </c>
      <c r="Q76" s="9">
        <f t="shared" si="4"/>
        <v>261.4996445449915</v>
      </c>
    </row>
    <row r="77" spans="1:17" x14ac:dyDescent="0.2">
      <c r="A77" s="11" t="s">
        <v>60</v>
      </c>
      <c r="B77" s="4">
        <v>77021.509999999995</v>
      </c>
      <c r="C77" s="4">
        <v>0</v>
      </c>
      <c r="D77" s="4">
        <v>77021.509999999995</v>
      </c>
      <c r="E77" s="9">
        <f t="shared" si="1"/>
        <v>0.8321431966982864</v>
      </c>
      <c r="F77" s="4">
        <v>0</v>
      </c>
      <c r="G77" s="4">
        <v>0</v>
      </c>
      <c r="H77" s="4">
        <v>0</v>
      </c>
      <c r="I77" s="9">
        <f t="shared" si="2"/>
        <v>0</v>
      </c>
      <c r="J77" s="4">
        <v>0</v>
      </c>
      <c r="K77" s="4">
        <v>0</v>
      </c>
      <c r="L77" s="4">
        <v>0</v>
      </c>
      <c r="M77" s="9">
        <f t="shared" si="3"/>
        <v>0</v>
      </c>
      <c r="N77" s="4">
        <v>77021.509999999995</v>
      </c>
      <c r="O77" s="4">
        <v>0</v>
      </c>
      <c r="P77" s="4">
        <v>77021.509999999995</v>
      </c>
      <c r="Q77" s="9">
        <f t="shared" si="4"/>
        <v>0.91228528788183871</v>
      </c>
    </row>
    <row r="78" spans="1:17" x14ac:dyDescent="0.2">
      <c r="A78" s="11" t="s">
        <v>61</v>
      </c>
      <c r="B78" s="4">
        <v>204777166.30000001</v>
      </c>
      <c r="C78" s="4">
        <v>0</v>
      </c>
      <c r="D78" s="4">
        <v>204777166.30000001</v>
      </c>
      <c r="E78" s="9">
        <f t="shared" si="1"/>
        <v>2212.4199561356122</v>
      </c>
      <c r="F78" s="4">
        <v>514000.26</v>
      </c>
      <c r="G78" s="4">
        <v>0</v>
      </c>
      <c r="H78" s="4">
        <v>514000.26</v>
      </c>
      <c r="I78" s="9">
        <f t="shared" si="2"/>
        <v>957.16994413407826</v>
      </c>
      <c r="J78" s="4">
        <v>5937648.4299999997</v>
      </c>
      <c r="K78" s="4">
        <v>0</v>
      </c>
      <c r="L78" s="4">
        <v>5937648.4299999997</v>
      </c>
      <c r="M78" s="9">
        <f t="shared" si="3"/>
        <v>781.88680932314981</v>
      </c>
      <c r="N78" s="4">
        <v>198325517.61000001</v>
      </c>
      <c r="O78" s="4">
        <v>0</v>
      </c>
      <c r="P78" s="4">
        <v>198325517.61000001</v>
      </c>
      <c r="Q78" s="9">
        <f t="shared" si="4"/>
        <v>2349.0769257465031</v>
      </c>
    </row>
    <row r="79" spans="1:17" x14ac:dyDescent="0.2">
      <c r="A79" s="11" t="s">
        <v>62</v>
      </c>
      <c r="B79" s="4">
        <v>4679770.93</v>
      </c>
      <c r="C79" s="4">
        <v>0</v>
      </c>
      <c r="D79" s="4">
        <v>4679770.93</v>
      </c>
      <c r="E79" s="9">
        <f t="shared" ref="E79:E83" si="5">D79/$C$5</f>
        <v>50.560415415199117</v>
      </c>
      <c r="F79" s="4">
        <v>18289.650000000001</v>
      </c>
      <c r="G79" s="4">
        <v>0</v>
      </c>
      <c r="H79" s="4">
        <v>18289.650000000001</v>
      </c>
      <c r="I79" s="9">
        <f t="shared" ref="I79:I83" si="6">H79/$C$6</f>
        <v>34.058938547486036</v>
      </c>
      <c r="J79" s="4">
        <v>17163.62</v>
      </c>
      <c r="K79" s="4">
        <v>0</v>
      </c>
      <c r="L79" s="4">
        <v>17163.62</v>
      </c>
      <c r="M79" s="9">
        <f t="shared" ref="M79:M83" si="7">L79/$C$7</f>
        <v>2.2601553858309189</v>
      </c>
      <c r="N79" s="4">
        <v>4644317.66</v>
      </c>
      <c r="O79" s="4">
        <v>0</v>
      </c>
      <c r="P79" s="4">
        <v>4644317.66</v>
      </c>
      <c r="Q79" s="9">
        <f t="shared" ref="Q79:Q83" si="8">P79/$C$8</f>
        <v>55.009862484750144</v>
      </c>
    </row>
    <row r="80" spans="1:17" x14ac:dyDescent="0.2">
      <c r="A80" s="11" t="s">
        <v>63</v>
      </c>
      <c r="B80" s="4">
        <v>21382.21</v>
      </c>
      <c r="C80" s="4">
        <v>0</v>
      </c>
      <c r="D80" s="4">
        <v>21382.21</v>
      </c>
      <c r="E80" s="9">
        <f t="shared" si="5"/>
        <v>0.23101417489574103</v>
      </c>
      <c r="F80" s="4">
        <v>9596.11</v>
      </c>
      <c r="G80" s="4">
        <v>0</v>
      </c>
      <c r="H80" s="4">
        <v>9596.11</v>
      </c>
      <c r="I80" s="9">
        <f t="shared" si="6"/>
        <v>17.869851024208568</v>
      </c>
      <c r="J80" s="4">
        <v>0</v>
      </c>
      <c r="K80" s="4">
        <v>0</v>
      </c>
      <c r="L80" s="4">
        <v>0</v>
      </c>
      <c r="M80" s="9">
        <f t="shared" si="7"/>
        <v>0</v>
      </c>
      <c r="N80" s="4">
        <v>11786.1</v>
      </c>
      <c r="O80" s="4">
        <v>0</v>
      </c>
      <c r="P80" s="4">
        <v>11786.1</v>
      </c>
      <c r="Q80" s="9">
        <f t="shared" si="8"/>
        <v>0.13960107548533052</v>
      </c>
    </row>
    <row r="81" spans="1:17" x14ac:dyDescent="0.2">
      <c r="A81" s="11" t="s">
        <v>64</v>
      </c>
      <c r="B81" s="4">
        <v>2670748.88</v>
      </c>
      <c r="C81" s="4">
        <v>0</v>
      </c>
      <c r="D81" s="4">
        <v>2670748.88</v>
      </c>
      <c r="E81" s="9">
        <f t="shared" si="5"/>
        <v>28.854868082715701</v>
      </c>
      <c r="F81" s="4">
        <v>5406.33</v>
      </c>
      <c r="G81" s="4">
        <v>0</v>
      </c>
      <c r="H81" s="4">
        <v>5406.33</v>
      </c>
      <c r="I81" s="9">
        <f t="shared" si="6"/>
        <v>10.067653631284916</v>
      </c>
      <c r="J81" s="4">
        <v>292291.8</v>
      </c>
      <c r="K81" s="4">
        <v>0</v>
      </c>
      <c r="L81" s="4">
        <v>292291.8</v>
      </c>
      <c r="M81" s="9">
        <f t="shared" si="7"/>
        <v>38.489834079536472</v>
      </c>
      <c r="N81" s="4">
        <v>2373050.75</v>
      </c>
      <c r="O81" s="4">
        <v>0</v>
      </c>
      <c r="P81" s="4">
        <v>2373050.75</v>
      </c>
      <c r="Q81" s="9">
        <f t="shared" si="8"/>
        <v>28.107723240195671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5"/>
        <v>0</v>
      </c>
      <c r="F82" s="4">
        <v>0</v>
      </c>
      <c r="G82" s="4">
        <v>0</v>
      </c>
      <c r="H82" s="4">
        <v>0</v>
      </c>
      <c r="I82" s="9">
        <f t="shared" si="6"/>
        <v>0</v>
      </c>
      <c r="J82" s="4">
        <v>0</v>
      </c>
      <c r="K82" s="4">
        <v>0</v>
      </c>
      <c r="L82" s="4">
        <v>0</v>
      </c>
      <c r="M82" s="9">
        <f t="shared" si="7"/>
        <v>0</v>
      </c>
      <c r="N82" s="4">
        <v>0</v>
      </c>
      <c r="O82" s="4">
        <v>0</v>
      </c>
      <c r="P82" s="4">
        <v>0</v>
      </c>
      <c r="Q82" s="9">
        <f t="shared" si="8"/>
        <v>0</v>
      </c>
    </row>
    <row r="83" spans="1:17" x14ac:dyDescent="0.2">
      <c r="A83" s="11" t="s">
        <v>66</v>
      </c>
      <c r="B83" s="4">
        <v>7046458</v>
      </c>
      <c r="C83" s="4">
        <v>0</v>
      </c>
      <c r="D83" s="4">
        <v>7046458</v>
      </c>
      <c r="E83" s="9">
        <f t="shared" si="5"/>
        <v>76.130188638475332</v>
      </c>
      <c r="F83" s="4">
        <v>3508</v>
      </c>
      <c r="G83" s="4">
        <v>0</v>
      </c>
      <c r="H83" s="4">
        <v>3508</v>
      </c>
      <c r="I83" s="9">
        <f t="shared" si="6"/>
        <v>6.5325884543761639</v>
      </c>
      <c r="J83" s="4">
        <v>105660</v>
      </c>
      <c r="K83" s="4">
        <v>0</v>
      </c>
      <c r="L83" s="4">
        <v>105660</v>
      </c>
      <c r="M83" s="9">
        <f t="shared" si="7"/>
        <v>13.91361601264156</v>
      </c>
      <c r="N83" s="4">
        <v>6937290</v>
      </c>
      <c r="O83" s="4">
        <v>0</v>
      </c>
      <c r="P83" s="4">
        <v>6937290</v>
      </c>
      <c r="Q83" s="9">
        <f t="shared" si="8"/>
        <v>82.169092825754788</v>
      </c>
    </row>
    <row r="85" spans="1:17" x14ac:dyDescent="0.2">
      <c r="A85" s="24" t="s">
        <v>94</v>
      </c>
    </row>
    <row r="86" spans="1:17" x14ac:dyDescent="0.2">
      <c r="A86" s="25" t="s">
        <v>104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24" t="s">
        <v>108</v>
      </c>
    </row>
    <row r="90" spans="1:17" x14ac:dyDescent="0.2">
      <c r="A90" s="1" t="s">
        <v>106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 x14ac:dyDescent="0.2">
      <c r="A3" s="28" t="s">
        <v>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15">
        <f>SUM(B6:B8)</f>
        <v>2103</v>
      </c>
      <c r="C5" s="15">
        <f>SUM(C6:C8)</f>
        <v>24677</v>
      </c>
      <c r="D5" s="16">
        <f>C5/B5</f>
        <v>11.734189253447456</v>
      </c>
      <c r="E5" s="17">
        <f>E12*12</f>
        <v>163531.23545973987</v>
      </c>
    </row>
    <row r="6" spans="1:17" x14ac:dyDescent="0.2">
      <c r="A6" s="3" t="s">
        <v>75</v>
      </c>
      <c r="B6" s="4">
        <v>8</v>
      </c>
      <c r="C6" s="4">
        <v>86</v>
      </c>
      <c r="D6" s="14">
        <f t="shared" ref="D6:D8" si="0">C6/B6</f>
        <v>10.75</v>
      </c>
      <c r="E6" s="8">
        <f>I12*12</f>
        <v>169912.27395348836</v>
      </c>
    </row>
    <row r="7" spans="1:17" x14ac:dyDescent="0.2">
      <c r="A7" s="3" t="s">
        <v>76</v>
      </c>
      <c r="B7" s="4">
        <v>82</v>
      </c>
      <c r="C7" s="4">
        <v>922</v>
      </c>
      <c r="D7" s="14">
        <f t="shared" si="0"/>
        <v>11.24390243902439</v>
      </c>
      <c r="E7" s="8">
        <f>M12*12</f>
        <v>166924.87457700656</v>
      </c>
    </row>
    <row r="8" spans="1:17" x14ac:dyDescent="0.2">
      <c r="A8" s="3" t="s">
        <v>85</v>
      </c>
      <c r="B8" s="4">
        <v>2013</v>
      </c>
      <c r="C8" s="4">
        <v>23669</v>
      </c>
      <c r="D8" s="14">
        <f t="shared" si="0"/>
        <v>11.758072528564332</v>
      </c>
      <c r="E8" s="8">
        <f>Q12*12</f>
        <v>163375.85481093411</v>
      </c>
    </row>
    <row r="10" spans="1:17" ht="15" customHeight="1" x14ac:dyDescent="0.2">
      <c r="A10" s="26" t="s">
        <v>77</v>
      </c>
      <c r="B10" s="26" t="s">
        <v>78</v>
      </c>
      <c r="C10" s="26"/>
      <c r="D10" s="26"/>
      <c r="E10" s="26"/>
      <c r="F10" s="26" t="s">
        <v>75</v>
      </c>
      <c r="G10" s="26"/>
      <c r="H10" s="26"/>
      <c r="I10" s="26"/>
      <c r="J10" s="26" t="s">
        <v>76</v>
      </c>
      <c r="K10" s="26"/>
      <c r="L10" s="26"/>
      <c r="M10" s="26"/>
      <c r="N10" s="26" t="s">
        <v>85</v>
      </c>
      <c r="O10" s="26"/>
      <c r="P10" s="26"/>
      <c r="Q10" s="26"/>
    </row>
    <row r="11" spans="1:17" ht="38.25" customHeight="1" x14ac:dyDescent="0.2">
      <c r="A11" s="26"/>
      <c r="B11" s="2" t="s">
        <v>79</v>
      </c>
      <c r="C11" s="2" t="s">
        <v>80</v>
      </c>
      <c r="D11" s="2" t="s">
        <v>81</v>
      </c>
      <c r="E11" s="2" t="s">
        <v>82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79</v>
      </c>
      <c r="O11" s="2" t="s">
        <v>80</v>
      </c>
      <c r="P11" s="2" t="s">
        <v>81</v>
      </c>
      <c r="Q11" s="2" t="s">
        <v>82</v>
      </c>
    </row>
    <row r="12" spans="1:17" x14ac:dyDescent="0.2">
      <c r="A12" s="5" t="s">
        <v>74</v>
      </c>
      <c r="B12" s="6">
        <f>SUM(B14:B24)+SUM(B31:B83)</f>
        <v>315911251.44000006</v>
      </c>
      <c r="C12" s="6">
        <f>SUM(C14:C83)</f>
        <v>20377106.680000003</v>
      </c>
      <c r="D12" s="6">
        <f>SUM(D14:D24)+SUM(D31:D83)</f>
        <v>336288358.12000006</v>
      </c>
      <c r="E12" s="13">
        <f>D12/$C$5</f>
        <v>13627.602954978323</v>
      </c>
      <c r="F12" s="6">
        <f>SUM(F14:F24)+SUM(F31:F83)</f>
        <v>995635.8600000001</v>
      </c>
      <c r="G12" s="6">
        <f>SUM(G14:G83)</f>
        <v>222068.77000000002</v>
      </c>
      <c r="H12" s="6">
        <f>SUM(H14:H24)+SUM(H31:H83)</f>
        <v>1217704.6299999999</v>
      </c>
      <c r="I12" s="13">
        <f>H12/$C$6</f>
        <v>14159.356162790697</v>
      </c>
      <c r="J12" s="6">
        <f>SUM(J14:J24)+SUM(J31:J83)</f>
        <v>11268024.92</v>
      </c>
      <c r="K12" s="6">
        <f>SUM(K14:K83)</f>
        <v>1557369.6099999996</v>
      </c>
      <c r="L12" s="6">
        <f>SUM(L14:L24)+SUM(L31:L83)</f>
        <v>12825394.530000003</v>
      </c>
      <c r="M12" s="13">
        <f>L12/$C$7</f>
        <v>13910.406214750546</v>
      </c>
      <c r="N12" s="6">
        <f>SUM(N14:N24)+SUM(N31:N83)</f>
        <v>303647590.66000003</v>
      </c>
      <c r="O12" s="6">
        <f>SUM(O14:O83)</f>
        <v>18597668.300000004</v>
      </c>
      <c r="P12" s="6">
        <f>SUM(P14:P24)+SUM(P31:P83)</f>
        <v>322245258.95999998</v>
      </c>
      <c r="Q12" s="13">
        <f>P12/$C$8</f>
        <v>13614.654567577843</v>
      </c>
    </row>
    <row r="13" spans="1:17" x14ac:dyDescent="0.2">
      <c r="A13" s="10" t="s">
        <v>89</v>
      </c>
      <c r="B13" s="6"/>
      <c r="C13" s="6"/>
      <c r="D13" s="6"/>
      <c r="E13" s="7"/>
      <c r="F13" s="6"/>
      <c r="G13" s="6"/>
      <c r="H13" s="6"/>
      <c r="I13" s="7"/>
      <c r="J13" s="6"/>
      <c r="K13" s="6"/>
      <c r="L13" s="6"/>
      <c r="M13" s="7"/>
      <c r="N13" s="6"/>
      <c r="O13" s="6"/>
      <c r="P13" s="6"/>
      <c r="Q13" s="7"/>
    </row>
    <row r="14" spans="1:17" x14ac:dyDescent="0.2">
      <c r="A14" s="11" t="s">
        <v>0</v>
      </c>
      <c r="B14" s="4">
        <v>1016427.45</v>
      </c>
      <c r="C14" s="4">
        <v>0</v>
      </c>
      <c r="D14" s="4">
        <v>1016427.45</v>
      </c>
      <c r="E14" s="9">
        <f>D14/$C$5</f>
        <v>41.189263281598251</v>
      </c>
      <c r="F14" s="4">
        <v>0</v>
      </c>
      <c r="G14" s="4">
        <v>0</v>
      </c>
      <c r="H14" s="4">
        <v>0</v>
      </c>
      <c r="I14" s="9">
        <f>H14/$C$6</f>
        <v>0</v>
      </c>
      <c r="J14" s="4">
        <v>1016427.45</v>
      </c>
      <c r="K14" s="4">
        <v>0</v>
      </c>
      <c r="L14" s="4">
        <v>1016427.45</v>
      </c>
      <c r="M14" s="9">
        <f>L14/$C$7</f>
        <v>1102.4158893709327</v>
      </c>
      <c r="N14" s="4">
        <v>0</v>
      </c>
      <c r="O14" s="4">
        <v>0</v>
      </c>
      <c r="P14" s="4">
        <v>0</v>
      </c>
      <c r="Q14" s="9">
        <f>P14/$C$8</f>
        <v>0</v>
      </c>
    </row>
    <row r="15" spans="1:17" x14ac:dyDescent="0.2">
      <c r="A15" s="11" t="s">
        <v>1</v>
      </c>
      <c r="B15" s="4">
        <v>123838.83</v>
      </c>
      <c r="C15" s="4">
        <v>403381.48</v>
      </c>
      <c r="D15" s="4">
        <v>527220.31000000006</v>
      </c>
      <c r="E15" s="9">
        <f t="shared" ref="E15:E78" si="1">D15/$C$5</f>
        <v>21.364846213072905</v>
      </c>
      <c r="F15" s="4">
        <v>78.39</v>
      </c>
      <c r="G15" s="4">
        <v>2893.42</v>
      </c>
      <c r="H15" s="4">
        <v>2971.81</v>
      </c>
      <c r="I15" s="9">
        <f t="shared" ref="I15:I78" si="2">H15/$C$6</f>
        <v>34.55593023255814</v>
      </c>
      <c r="J15" s="4">
        <v>3075.83</v>
      </c>
      <c r="K15" s="4">
        <v>34020.51</v>
      </c>
      <c r="L15" s="4">
        <v>37096.339999999997</v>
      </c>
      <c r="M15" s="9">
        <f t="shared" ref="M15:M78" si="3">L15/$C$7</f>
        <v>40.234642082429495</v>
      </c>
      <c r="N15" s="4">
        <v>120684.61</v>
      </c>
      <c r="O15" s="4">
        <v>366467.55</v>
      </c>
      <c r="P15" s="4">
        <v>487152.16</v>
      </c>
      <c r="Q15" s="9">
        <f t="shared" ref="Q15:Q78" si="4">P15/$C$8</f>
        <v>20.581864886560478</v>
      </c>
    </row>
    <row r="16" spans="1:17" x14ac:dyDescent="0.2">
      <c r="A16" s="11" t="s">
        <v>2</v>
      </c>
      <c r="B16" s="4">
        <v>0</v>
      </c>
      <c r="C16" s="4">
        <v>0</v>
      </c>
      <c r="D16" s="4">
        <v>0</v>
      </c>
      <c r="E16" s="9">
        <f t="shared" si="1"/>
        <v>0</v>
      </c>
      <c r="F16" s="4">
        <v>0</v>
      </c>
      <c r="G16" s="4">
        <v>0</v>
      </c>
      <c r="H16" s="4">
        <v>0</v>
      </c>
      <c r="I16" s="9">
        <f t="shared" si="2"/>
        <v>0</v>
      </c>
      <c r="J16" s="4">
        <v>0</v>
      </c>
      <c r="K16" s="4">
        <v>0</v>
      </c>
      <c r="L16" s="4">
        <v>0</v>
      </c>
      <c r="M16" s="9">
        <f t="shared" si="3"/>
        <v>0</v>
      </c>
      <c r="N16" s="4">
        <v>0</v>
      </c>
      <c r="O16" s="4">
        <v>0</v>
      </c>
      <c r="P16" s="4">
        <v>0</v>
      </c>
      <c r="Q16" s="9">
        <f t="shared" si="4"/>
        <v>0</v>
      </c>
    </row>
    <row r="17" spans="1:17" x14ac:dyDescent="0.2">
      <c r="A17" s="11" t="s">
        <v>3</v>
      </c>
      <c r="B17" s="4">
        <v>168.2</v>
      </c>
      <c r="C17" s="4">
        <v>0</v>
      </c>
      <c r="D17" s="4">
        <v>168.2</v>
      </c>
      <c r="E17" s="9">
        <f t="shared" si="1"/>
        <v>6.8160635409490614E-3</v>
      </c>
      <c r="F17" s="4">
        <v>0</v>
      </c>
      <c r="G17" s="4">
        <v>0</v>
      </c>
      <c r="H17" s="4">
        <v>0</v>
      </c>
      <c r="I17" s="9">
        <f t="shared" si="2"/>
        <v>0</v>
      </c>
      <c r="J17" s="4">
        <v>0</v>
      </c>
      <c r="K17" s="4">
        <v>0</v>
      </c>
      <c r="L17" s="4">
        <v>0</v>
      </c>
      <c r="M17" s="9">
        <f t="shared" si="3"/>
        <v>0</v>
      </c>
      <c r="N17" s="4">
        <v>168.2</v>
      </c>
      <c r="O17" s="4">
        <v>0</v>
      </c>
      <c r="P17" s="4">
        <v>168.2</v>
      </c>
      <c r="Q17" s="9">
        <f t="shared" si="4"/>
        <v>7.1063416282901677E-3</v>
      </c>
    </row>
    <row r="18" spans="1:17" x14ac:dyDescent="0.2">
      <c r="A18" s="11" t="s">
        <v>4</v>
      </c>
      <c r="B18" s="4">
        <v>0</v>
      </c>
      <c r="C18" s="4">
        <v>0</v>
      </c>
      <c r="D18" s="4">
        <v>0</v>
      </c>
      <c r="E18" s="9">
        <f t="shared" si="1"/>
        <v>0</v>
      </c>
      <c r="F18" s="4">
        <v>0</v>
      </c>
      <c r="G18" s="4">
        <v>0</v>
      </c>
      <c r="H18" s="4">
        <v>0</v>
      </c>
      <c r="I18" s="9">
        <f t="shared" si="2"/>
        <v>0</v>
      </c>
      <c r="J18" s="4">
        <v>0</v>
      </c>
      <c r="K18" s="4">
        <v>0</v>
      </c>
      <c r="L18" s="4">
        <v>0</v>
      </c>
      <c r="M18" s="9">
        <f t="shared" si="3"/>
        <v>0</v>
      </c>
      <c r="N18" s="4">
        <v>0</v>
      </c>
      <c r="O18" s="4">
        <v>0</v>
      </c>
      <c r="P18" s="4">
        <v>0</v>
      </c>
      <c r="Q18" s="9">
        <f t="shared" si="4"/>
        <v>0</v>
      </c>
    </row>
    <row r="19" spans="1:17" x14ac:dyDescent="0.2">
      <c r="A19" s="11" t="s">
        <v>5</v>
      </c>
      <c r="B19" s="4">
        <v>116370.79</v>
      </c>
      <c r="C19" s="4">
        <v>0</v>
      </c>
      <c r="D19" s="4">
        <v>116370.79</v>
      </c>
      <c r="E19" s="9">
        <f t="shared" si="1"/>
        <v>4.715759208980022</v>
      </c>
      <c r="F19" s="4">
        <v>58</v>
      </c>
      <c r="G19" s="4">
        <v>0</v>
      </c>
      <c r="H19" s="4">
        <v>58</v>
      </c>
      <c r="I19" s="9">
        <f t="shared" si="2"/>
        <v>0.67441860465116277</v>
      </c>
      <c r="J19" s="4">
        <v>4225</v>
      </c>
      <c r="K19" s="4">
        <v>0</v>
      </c>
      <c r="L19" s="4">
        <v>4225</v>
      </c>
      <c r="M19" s="9">
        <f t="shared" si="3"/>
        <v>4.582429501084599</v>
      </c>
      <c r="N19" s="4">
        <v>112087.79</v>
      </c>
      <c r="O19" s="4">
        <v>0</v>
      </c>
      <c r="P19" s="4">
        <v>112087.79</v>
      </c>
      <c r="Q19" s="9">
        <f t="shared" si="4"/>
        <v>4.7356369090371366</v>
      </c>
    </row>
    <row r="20" spans="1:17" x14ac:dyDescent="0.2">
      <c r="A20" s="11" t="s">
        <v>6</v>
      </c>
      <c r="B20" s="4">
        <v>201914.03</v>
      </c>
      <c r="C20" s="4">
        <v>774745.89</v>
      </c>
      <c r="D20" s="4">
        <v>976659.92</v>
      </c>
      <c r="E20" s="9">
        <f t="shared" si="1"/>
        <v>39.57774121651741</v>
      </c>
      <c r="F20" s="4">
        <v>1153.69</v>
      </c>
      <c r="G20" s="4">
        <v>5161.95</v>
      </c>
      <c r="H20" s="4">
        <v>6315.64</v>
      </c>
      <c r="I20" s="9">
        <f t="shared" si="2"/>
        <v>73.437674418604658</v>
      </c>
      <c r="J20" s="4">
        <v>7633.97</v>
      </c>
      <c r="K20" s="4">
        <v>39165.65</v>
      </c>
      <c r="L20" s="4">
        <v>46799.62</v>
      </c>
      <c r="M20" s="9">
        <f t="shared" si="3"/>
        <v>50.758806941431672</v>
      </c>
      <c r="N20" s="4">
        <v>193126.37</v>
      </c>
      <c r="O20" s="4">
        <v>730418.29</v>
      </c>
      <c r="P20" s="4">
        <v>923544.66</v>
      </c>
      <c r="Q20" s="9">
        <f t="shared" si="4"/>
        <v>39.019166842705651</v>
      </c>
    </row>
    <row r="21" spans="1:17" x14ac:dyDescent="0.2">
      <c r="A21" s="11" t="s">
        <v>83</v>
      </c>
      <c r="B21" s="4">
        <v>735014.86</v>
      </c>
      <c r="C21" s="4">
        <v>1792918.13</v>
      </c>
      <c r="D21" s="4">
        <v>2527932.9900000002</v>
      </c>
      <c r="E21" s="9">
        <f t="shared" si="1"/>
        <v>102.4408554524456</v>
      </c>
      <c r="F21" s="4">
        <v>2646.55</v>
      </c>
      <c r="G21" s="4">
        <v>21098.83</v>
      </c>
      <c r="H21" s="4">
        <v>23745.38</v>
      </c>
      <c r="I21" s="9">
        <f t="shared" si="2"/>
        <v>276.10906976744189</v>
      </c>
      <c r="J21" s="4">
        <v>30370.799999999999</v>
      </c>
      <c r="K21" s="4">
        <v>91302.27</v>
      </c>
      <c r="L21" s="4">
        <v>121673.07</v>
      </c>
      <c r="M21" s="9">
        <f t="shared" si="3"/>
        <v>131.96645336225598</v>
      </c>
      <c r="N21" s="4">
        <v>701997.51</v>
      </c>
      <c r="O21" s="4">
        <v>1680517.03</v>
      </c>
      <c r="P21" s="4">
        <v>2382514.54</v>
      </c>
      <c r="Q21" s="9">
        <f t="shared" si="4"/>
        <v>100.65970425451012</v>
      </c>
    </row>
    <row r="22" spans="1:17" x14ac:dyDescent="0.2">
      <c r="A22" s="11" t="s">
        <v>7</v>
      </c>
      <c r="B22" s="4">
        <v>50800.31</v>
      </c>
      <c r="C22" s="4">
        <v>340546.29</v>
      </c>
      <c r="D22" s="4">
        <v>391346.6</v>
      </c>
      <c r="E22" s="9">
        <f t="shared" si="1"/>
        <v>15.858759168456457</v>
      </c>
      <c r="F22" s="4">
        <v>263.01</v>
      </c>
      <c r="G22" s="4">
        <v>2561.75</v>
      </c>
      <c r="H22" s="4">
        <v>2824.76</v>
      </c>
      <c r="I22" s="9">
        <f t="shared" si="2"/>
        <v>32.846046511627911</v>
      </c>
      <c r="J22" s="4">
        <v>2460.21</v>
      </c>
      <c r="K22" s="4">
        <v>16018.85</v>
      </c>
      <c r="L22" s="4">
        <v>18479.060000000001</v>
      </c>
      <c r="M22" s="9">
        <f t="shared" si="3"/>
        <v>20.042364425162692</v>
      </c>
      <c r="N22" s="4">
        <v>48077.09</v>
      </c>
      <c r="O22" s="4">
        <v>321965.69</v>
      </c>
      <c r="P22" s="4">
        <v>370042.78</v>
      </c>
      <c r="Q22" s="9">
        <f t="shared" si="4"/>
        <v>15.63406903544721</v>
      </c>
    </row>
    <row r="23" spans="1:17" x14ac:dyDescent="0.2">
      <c r="A23" s="11" t="s">
        <v>8</v>
      </c>
      <c r="B23" s="4">
        <v>0</v>
      </c>
      <c r="C23" s="4">
        <v>0</v>
      </c>
      <c r="D23" s="4">
        <v>0</v>
      </c>
      <c r="E23" s="9">
        <f t="shared" si="1"/>
        <v>0</v>
      </c>
      <c r="F23" s="4">
        <v>0</v>
      </c>
      <c r="G23" s="4">
        <v>0</v>
      </c>
      <c r="H23" s="4">
        <v>0</v>
      </c>
      <c r="I23" s="9">
        <f t="shared" si="2"/>
        <v>0</v>
      </c>
      <c r="J23" s="4">
        <v>0</v>
      </c>
      <c r="K23" s="4">
        <v>0</v>
      </c>
      <c r="L23" s="4">
        <v>0</v>
      </c>
      <c r="M23" s="9">
        <f t="shared" si="3"/>
        <v>0</v>
      </c>
      <c r="N23" s="4">
        <v>0</v>
      </c>
      <c r="O23" s="4">
        <v>0</v>
      </c>
      <c r="P23" s="4">
        <v>0</v>
      </c>
      <c r="Q23" s="9">
        <f t="shared" si="4"/>
        <v>0</v>
      </c>
    </row>
    <row r="24" spans="1:17" s="23" customFormat="1" x14ac:dyDescent="0.2">
      <c r="A24" s="20" t="s">
        <v>9</v>
      </c>
      <c r="B24" s="21">
        <f>SUM(B25:B30)</f>
        <v>173994.09</v>
      </c>
      <c r="C24" s="21">
        <v>88798.64</v>
      </c>
      <c r="D24" s="21">
        <f>B24+C24</f>
        <v>262792.73</v>
      </c>
      <c r="E24" s="22">
        <f t="shared" si="1"/>
        <v>10.649298131863677</v>
      </c>
      <c r="F24" s="21">
        <f>SUM(F25:F30)</f>
        <v>0</v>
      </c>
      <c r="G24" s="21">
        <v>2393.87</v>
      </c>
      <c r="H24" s="21">
        <f>F24+G24</f>
        <v>2393.87</v>
      </c>
      <c r="I24" s="22">
        <f t="shared" si="2"/>
        <v>27.835697674418604</v>
      </c>
      <c r="J24" s="21">
        <f>SUM(J25:J30)</f>
        <v>161710.32</v>
      </c>
      <c r="K24" s="21">
        <v>5450.21</v>
      </c>
      <c r="L24" s="21">
        <f>J24+K24</f>
        <v>167160.53</v>
      </c>
      <c r="M24" s="22">
        <f t="shared" si="3"/>
        <v>181.30209327548806</v>
      </c>
      <c r="N24" s="21">
        <f>SUM(N25:N30)</f>
        <v>12283.77</v>
      </c>
      <c r="O24" s="21">
        <v>80954.559999999998</v>
      </c>
      <c r="P24" s="21">
        <f>N24+O24</f>
        <v>93238.33</v>
      </c>
      <c r="Q24" s="22">
        <f t="shared" si="4"/>
        <v>3.9392593687946258</v>
      </c>
    </row>
    <row r="25" spans="1:17" s="23" customFormat="1" x14ac:dyDescent="0.2">
      <c r="A25" s="20" t="s">
        <v>10</v>
      </c>
      <c r="B25" s="21">
        <v>32245.06</v>
      </c>
      <c r="C25" s="21">
        <v>0</v>
      </c>
      <c r="D25" s="21">
        <v>32245.06</v>
      </c>
      <c r="E25" s="22">
        <f t="shared" si="1"/>
        <v>1.3066847671921222</v>
      </c>
      <c r="F25" s="21">
        <v>0</v>
      </c>
      <c r="G25" s="21">
        <v>0</v>
      </c>
      <c r="H25" s="21">
        <v>0</v>
      </c>
      <c r="I25" s="22">
        <f t="shared" si="2"/>
        <v>0</v>
      </c>
      <c r="J25" s="21">
        <v>32245.06</v>
      </c>
      <c r="K25" s="21">
        <v>0</v>
      </c>
      <c r="L25" s="21">
        <v>32245.06</v>
      </c>
      <c r="M25" s="22">
        <f t="shared" si="3"/>
        <v>34.97295010845987</v>
      </c>
      <c r="N25" s="21">
        <v>0</v>
      </c>
      <c r="O25" s="21">
        <v>0</v>
      </c>
      <c r="P25" s="21">
        <v>0</v>
      </c>
      <c r="Q25" s="22">
        <f t="shared" si="4"/>
        <v>0</v>
      </c>
    </row>
    <row r="26" spans="1:17" s="23" customFormat="1" x14ac:dyDescent="0.2">
      <c r="A26" s="20" t="s">
        <v>11</v>
      </c>
      <c r="B26" s="21">
        <v>135513.49</v>
      </c>
      <c r="C26" s="21">
        <v>0</v>
      </c>
      <c r="D26" s="21">
        <v>135513.49</v>
      </c>
      <c r="E26" s="22">
        <f t="shared" si="1"/>
        <v>5.4914896462292822</v>
      </c>
      <c r="F26" s="21">
        <v>0</v>
      </c>
      <c r="G26" s="21">
        <v>0</v>
      </c>
      <c r="H26" s="21">
        <v>0</v>
      </c>
      <c r="I26" s="22">
        <f t="shared" si="2"/>
        <v>0</v>
      </c>
      <c r="J26" s="21">
        <v>129465.26</v>
      </c>
      <c r="K26" s="21">
        <v>0</v>
      </c>
      <c r="L26" s="21">
        <v>129465.26</v>
      </c>
      <c r="M26" s="22">
        <f t="shared" si="3"/>
        <v>140.41785249457701</v>
      </c>
      <c r="N26" s="21">
        <v>6048.23</v>
      </c>
      <c r="O26" s="21">
        <v>0</v>
      </c>
      <c r="P26" s="21">
        <v>6048.23</v>
      </c>
      <c r="Q26" s="22">
        <f t="shared" si="4"/>
        <v>0.25553382060923568</v>
      </c>
    </row>
    <row r="27" spans="1:17" s="23" customFormat="1" x14ac:dyDescent="0.2">
      <c r="A27" s="20" t="s">
        <v>12</v>
      </c>
      <c r="B27" s="21">
        <v>120.16</v>
      </c>
      <c r="C27" s="21">
        <v>0</v>
      </c>
      <c r="D27" s="21">
        <v>120.16</v>
      </c>
      <c r="E27" s="22">
        <f t="shared" si="1"/>
        <v>4.8693115046399482E-3</v>
      </c>
      <c r="F27" s="21">
        <v>0</v>
      </c>
      <c r="G27" s="21">
        <v>0</v>
      </c>
      <c r="H27" s="21">
        <v>0</v>
      </c>
      <c r="I27" s="22">
        <f t="shared" si="2"/>
        <v>0</v>
      </c>
      <c r="J27" s="21">
        <v>0</v>
      </c>
      <c r="K27" s="21">
        <v>0</v>
      </c>
      <c r="L27" s="21">
        <v>0</v>
      </c>
      <c r="M27" s="22">
        <f t="shared" si="3"/>
        <v>0</v>
      </c>
      <c r="N27" s="21">
        <v>120.16</v>
      </c>
      <c r="O27" s="21">
        <v>0</v>
      </c>
      <c r="P27" s="21">
        <v>120.16</v>
      </c>
      <c r="Q27" s="22">
        <f t="shared" si="4"/>
        <v>5.0766825805906458E-3</v>
      </c>
    </row>
    <row r="28" spans="1:17" s="23" customFormat="1" x14ac:dyDescent="0.2">
      <c r="A28" s="20" t="s">
        <v>13</v>
      </c>
      <c r="B28" s="21">
        <v>117.97</v>
      </c>
      <c r="C28" s="21">
        <v>0</v>
      </c>
      <c r="D28" s="21">
        <v>117.97</v>
      </c>
      <c r="E28" s="22">
        <f t="shared" si="1"/>
        <v>4.7805648984884713E-3</v>
      </c>
      <c r="F28" s="21">
        <v>0</v>
      </c>
      <c r="G28" s="21">
        <v>0</v>
      </c>
      <c r="H28" s="21">
        <v>0</v>
      </c>
      <c r="I28" s="22">
        <f t="shared" si="2"/>
        <v>0</v>
      </c>
      <c r="J28" s="21">
        <v>0</v>
      </c>
      <c r="K28" s="21">
        <v>0</v>
      </c>
      <c r="L28" s="21">
        <v>0</v>
      </c>
      <c r="M28" s="22">
        <f t="shared" si="3"/>
        <v>0</v>
      </c>
      <c r="N28" s="21">
        <v>117.97</v>
      </c>
      <c r="O28" s="21">
        <v>0</v>
      </c>
      <c r="P28" s="21">
        <v>117.97</v>
      </c>
      <c r="Q28" s="22">
        <f t="shared" si="4"/>
        <v>4.9841564916135025E-3</v>
      </c>
    </row>
    <row r="29" spans="1:17" s="23" customFormat="1" x14ac:dyDescent="0.2">
      <c r="A29" s="20" t="s">
        <v>14</v>
      </c>
      <c r="B29" s="21">
        <v>5997.41</v>
      </c>
      <c r="C29" s="21">
        <v>0</v>
      </c>
      <c r="D29" s="21">
        <v>5997.41</v>
      </c>
      <c r="E29" s="22">
        <f t="shared" si="1"/>
        <v>0.243036430684443</v>
      </c>
      <c r="F29" s="21">
        <v>0</v>
      </c>
      <c r="G29" s="21">
        <v>0</v>
      </c>
      <c r="H29" s="21">
        <v>0</v>
      </c>
      <c r="I29" s="22">
        <f t="shared" si="2"/>
        <v>0</v>
      </c>
      <c r="J29" s="21">
        <v>0</v>
      </c>
      <c r="K29" s="21">
        <v>0</v>
      </c>
      <c r="L29" s="21">
        <v>0</v>
      </c>
      <c r="M29" s="22">
        <f t="shared" si="3"/>
        <v>0</v>
      </c>
      <c r="N29" s="21">
        <v>5997.41</v>
      </c>
      <c r="O29" s="21">
        <v>0</v>
      </c>
      <c r="P29" s="21">
        <v>5997.41</v>
      </c>
      <c r="Q29" s="22">
        <f t="shared" si="4"/>
        <v>0.25338670835269761</v>
      </c>
    </row>
    <row r="30" spans="1:17" s="23" customFormat="1" x14ac:dyDescent="0.2">
      <c r="A30" s="20" t="s">
        <v>15</v>
      </c>
      <c r="B30" s="21">
        <v>0</v>
      </c>
      <c r="C30" s="21">
        <v>0</v>
      </c>
      <c r="D30" s="21">
        <v>0</v>
      </c>
      <c r="E30" s="22">
        <f t="shared" si="1"/>
        <v>0</v>
      </c>
      <c r="F30" s="21">
        <v>0</v>
      </c>
      <c r="G30" s="21">
        <v>0</v>
      </c>
      <c r="H30" s="21">
        <v>0</v>
      </c>
      <c r="I30" s="22">
        <f t="shared" si="2"/>
        <v>0</v>
      </c>
      <c r="J30" s="21">
        <v>0</v>
      </c>
      <c r="K30" s="21">
        <v>0</v>
      </c>
      <c r="L30" s="21">
        <v>0</v>
      </c>
      <c r="M30" s="22">
        <f t="shared" si="3"/>
        <v>0</v>
      </c>
      <c r="N30" s="21">
        <v>0</v>
      </c>
      <c r="O30" s="21">
        <v>0</v>
      </c>
      <c r="P30" s="21">
        <v>0</v>
      </c>
      <c r="Q30" s="22">
        <f t="shared" si="4"/>
        <v>0</v>
      </c>
    </row>
    <row r="31" spans="1:17" x14ac:dyDescent="0.2">
      <c r="A31" s="11" t="s">
        <v>16</v>
      </c>
      <c r="B31" s="4">
        <v>729102.88</v>
      </c>
      <c r="C31" s="4">
        <v>344489.69</v>
      </c>
      <c r="D31" s="4">
        <v>1073592.57</v>
      </c>
      <c r="E31" s="9">
        <f t="shared" si="1"/>
        <v>43.505797706366252</v>
      </c>
      <c r="F31" s="4">
        <v>3006.56</v>
      </c>
      <c r="G31" s="4">
        <v>80.17</v>
      </c>
      <c r="H31" s="4">
        <v>3086.73</v>
      </c>
      <c r="I31" s="9">
        <f t="shared" si="2"/>
        <v>35.892209302325583</v>
      </c>
      <c r="J31" s="4">
        <v>19511.95</v>
      </c>
      <c r="K31" s="4">
        <v>17349.53</v>
      </c>
      <c r="L31" s="4">
        <v>36861.480000000003</v>
      </c>
      <c r="M31" s="9">
        <f t="shared" si="3"/>
        <v>39.979913232104124</v>
      </c>
      <c r="N31" s="4">
        <v>706584.37</v>
      </c>
      <c r="O31" s="4">
        <v>327059.99</v>
      </c>
      <c r="P31" s="4">
        <v>1033644.36</v>
      </c>
      <c r="Q31" s="9">
        <f t="shared" si="4"/>
        <v>43.670808230174487</v>
      </c>
    </row>
    <row r="32" spans="1:17" x14ac:dyDescent="0.2">
      <c r="A32" s="11" t="s">
        <v>17</v>
      </c>
      <c r="B32" s="4">
        <v>1676461.99</v>
      </c>
      <c r="C32" s="4">
        <v>353440.66</v>
      </c>
      <c r="D32" s="4">
        <v>2029902.65</v>
      </c>
      <c r="E32" s="9">
        <f t="shared" si="1"/>
        <v>82.258890870040929</v>
      </c>
      <c r="F32" s="4">
        <v>3661.41</v>
      </c>
      <c r="G32" s="4">
        <v>368.37</v>
      </c>
      <c r="H32" s="4">
        <v>4029.78</v>
      </c>
      <c r="I32" s="9">
        <f t="shared" si="2"/>
        <v>46.857906976744189</v>
      </c>
      <c r="J32" s="4">
        <v>48137.03</v>
      </c>
      <c r="K32" s="4">
        <v>9376.42</v>
      </c>
      <c r="L32" s="4">
        <v>57513.45</v>
      </c>
      <c r="M32" s="9">
        <f t="shared" si="3"/>
        <v>62.379013015184377</v>
      </c>
      <c r="N32" s="4">
        <v>1624663.55</v>
      </c>
      <c r="O32" s="4">
        <v>343695.87</v>
      </c>
      <c r="P32" s="4">
        <v>1968359.42</v>
      </c>
      <c r="Q32" s="9">
        <f t="shared" si="4"/>
        <v>83.161917275761539</v>
      </c>
    </row>
    <row r="33" spans="1:17" x14ac:dyDescent="0.2">
      <c r="A33" s="11" t="s">
        <v>18</v>
      </c>
      <c r="B33" s="4">
        <v>2264.48</v>
      </c>
      <c r="C33" s="4">
        <v>15057.9</v>
      </c>
      <c r="D33" s="4">
        <v>17322.38</v>
      </c>
      <c r="E33" s="9">
        <f t="shared" si="1"/>
        <v>0.7019645824046683</v>
      </c>
      <c r="F33" s="4">
        <v>0</v>
      </c>
      <c r="G33" s="4">
        <v>343.92</v>
      </c>
      <c r="H33" s="4">
        <v>343.92</v>
      </c>
      <c r="I33" s="9">
        <f t="shared" si="2"/>
        <v>3.9990697674418607</v>
      </c>
      <c r="J33" s="4">
        <v>241.61</v>
      </c>
      <c r="K33" s="4">
        <v>1062.03</v>
      </c>
      <c r="L33" s="4">
        <v>1303.6400000000001</v>
      </c>
      <c r="M33" s="9">
        <f t="shared" si="3"/>
        <v>1.4139262472885035</v>
      </c>
      <c r="N33" s="4">
        <v>2022.87</v>
      </c>
      <c r="O33" s="4">
        <v>13651.95</v>
      </c>
      <c r="P33" s="4">
        <v>15674.82</v>
      </c>
      <c r="Q33" s="9">
        <f t="shared" si="4"/>
        <v>0.66225104567155346</v>
      </c>
    </row>
    <row r="34" spans="1:17" x14ac:dyDescent="0.2">
      <c r="A34" s="11" t="s">
        <v>19</v>
      </c>
      <c r="B34" s="4">
        <v>9663.9699999999993</v>
      </c>
      <c r="C34" s="4">
        <v>327512.24</v>
      </c>
      <c r="D34" s="4">
        <v>337176.21</v>
      </c>
      <c r="E34" s="9">
        <f t="shared" si="1"/>
        <v>13.663581877861978</v>
      </c>
      <c r="F34" s="4">
        <v>0</v>
      </c>
      <c r="G34" s="4">
        <v>0</v>
      </c>
      <c r="H34" s="4">
        <v>0</v>
      </c>
      <c r="I34" s="9">
        <f t="shared" si="2"/>
        <v>0</v>
      </c>
      <c r="J34" s="4">
        <v>9098.0300000000007</v>
      </c>
      <c r="K34" s="4">
        <v>18718.259999999998</v>
      </c>
      <c r="L34" s="4">
        <v>27816.29</v>
      </c>
      <c r="M34" s="9">
        <f t="shared" si="3"/>
        <v>30.169511930585685</v>
      </c>
      <c r="N34" s="4">
        <v>565.94000000000005</v>
      </c>
      <c r="O34" s="4">
        <v>308793.98</v>
      </c>
      <c r="P34" s="4">
        <v>309359.92</v>
      </c>
      <c r="Q34" s="9">
        <f t="shared" si="4"/>
        <v>13.070257298576196</v>
      </c>
    </row>
    <row r="35" spans="1:17" x14ac:dyDescent="0.2">
      <c r="A35" s="11" t="s">
        <v>20</v>
      </c>
      <c r="B35" s="4">
        <v>25433.35</v>
      </c>
      <c r="C35" s="4">
        <v>203935.59</v>
      </c>
      <c r="D35" s="4">
        <v>229368.94</v>
      </c>
      <c r="E35" s="9">
        <f t="shared" si="1"/>
        <v>9.2948470235441913</v>
      </c>
      <c r="F35" s="4">
        <v>0</v>
      </c>
      <c r="G35" s="4">
        <v>0</v>
      </c>
      <c r="H35" s="4">
        <v>0</v>
      </c>
      <c r="I35" s="9">
        <f t="shared" si="2"/>
        <v>0</v>
      </c>
      <c r="J35" s="4">
        <v>4400</v>
      </c>
      <c r="K35" s="4">
        <v>22220.81</v>
      </c>
      <c r="L35" s="4">
        <v>26620.81</v>
      </c>
      <c r="M35" s="9">
        <f t="shared" si="3"/>
        <v>28.872895878524947</v>
      </c>
      <c r="N35" s="4">
        <v>21033.35</v>
      </c>
      <c r="O35" s="4">
        <v>181714.78</v>
      </c>
      <c r="P35" s="4">
        <v>202748.13</v>
      </c>
      <c r="Q35" s="9">
        <f t="shared" si="4"/>
        <v>8.5659778613376147</v>
      </c>
    </row>
    <row r="36" spans="1:17" x14ac:dyDescent="0.2">
      <c r="A36" s="11" t="s">
        <v>21</v>
      </c>
      <c r="B36" s="4">
        <v>10032.379999999999</v>
      </c>
      <c r="C36" s="4">
        <v>6472.34</v>
      </c>
      <c r="D36" s="4">
        <v>16504.72</v>
      </c>
      <c r="E36" s="9">
        <f t="shared" si="1"/>
        <v>0.66883008469424976</v>
      </c>
      <c r="F36" s="4">
        <v>0</v>
      </c>
      <c r="G36" s="4">
        <v>0</v>
      </c>
      <c r="H36" s="4">
        <v>0</v>
      </c>
      <c r="I36" s="9">
        <f t="shared" si="2"/>
        <v>0</v>
      </c>
      <c r="J36" s="4">
        <v>0</v>
      </c>
      <c r="K36" s="4">
        <v>0</v>
      </c>
      <c r="L36" s="4">
        <v>0</v>
      </c>
      <c r="M36" s="9">
        <f t="shared" si="3"/>
        <v>0</v>
      </c>
      <c r="N36" s="4">
        <v>10032.379999999999</v>
      </c>
      <c r="O36" s="4">
        <v>6472.34</v>
      </c>
      <c r="P36" s="4">
        <v>16504.72</v>
      </c>
      <c r="Q36" s="9">
        <f t="shared" si="4"/>
        <v>0.69731378596476412</v>
      </c>
    </row>
    <row r="37" spans="1:17" x14ac:dyDescent="0.2">
      <c r="A37" s="11" t="s">
        <v>22</v>
      </c>
      <c r="B37" s="4">
        <v>824716.97</v>
      </c>
      <c r="C37" s="4">
        <v>10243172.93</v>
      </c>
      <c r="D37" s="4">
        <v>11067889.9</v>
      </c>
      <c r="E37" s="9">
        <f t="shared" si="1"/>
        <v>448.51034971836123</v>
      </c>
      <c r="F37" s="4">
        <v>8525</v>
      </c>
      <c r="G37" s="4">
        <v>99582.19</v>
      </c>
      <c r="H37" s="4">
        <v>108107.19</v>
      </c>
      <c r="I37" s="9">
        <f t="shared" si="2"/>
        <v>1257.0603488372094</v>
      </c>
      <c r="J37" s="4">
        <v>63685.8</v>
      </c>
      <c r="K37" s="4">
        <v>972338.57</v>
      </c>
      <c r="L37" s="4">
        <v>1036024.37</v>
      </c>
      <c r="M37" s="9">
        <f t="shared" si="3"/>
        <v>1123.6706832971799</v>
      </c>
      <c r="N37" s="4">
        <v>752506.17</v>
      </c>
      <c r="O37" s="4">
        <v>9171252.1699999999</v>
      </c>
      <c r="P37" s="4">
        <v>9923758.3399999999</v>
      </c>
      <c r="Q37" s="9">
        <f t="shared" si="4"/>
        <v>419.2723959609616</v>
      </c>
    </row>
    <row r="38" spans="1:17" x14ac:dyDescent="0.2">
      <c r="A38" s="11" t="s">
        <v>23</v>
      </c>
      <c r="B38" s="4">
        <v>326252.38</v>
      </c>
      <c r="C38" s="4">
        <v>1191725.49</v>
      </c>
      <c r="D38" s="4">
        <v>1517977.87</v>
      </c>
      <c r="E38" s="9">
        <f t="shared" si="1"/>
        <v>61.513874052761686</v>
      </c>
      <c r="F38" s="4">
        <v>487.53</v>
      </c>
      <c r="G38" s="4">
        <v>6392.91</v>
      </c>
      <c r="H38" s="4">
        <v>6880.44</v>
      </c>
      <c r="I38" s="9">
        <f t="shared" si="2"/>
        <v>80.005116279069767</v>
      </c>
      <c r="J38" s="4">
        <v>228713.58</v>
      </c>
      <c r="K38" s="4">
        <v>55245.21</v>
      </c>
      <c r="L38" s="4">
        <v>283958.78999999998</v>
      </c>
      <c r="M38" s="9">
        <f t="shared" si="3"/>
        <v>307.98133405639913</v>
      </c>
      <c r="N38" s="4">
        <v>97051.27</v>
      </c>
      <c r="O38" s="4">
        <v>1130087.3700000001</v>
      </c>
      <c r="P38" s="4">
        <v>1227138.6399999999</v>
      </c>
      <c r="Q38" s="9">
        <f t="shared" si="4"/>
        <v>51.845816891292401</v>
      </c>
    </row>
    <row r="39" spans="1:17" x14ac:dyDescent="0.2">
      <c r="A39" s="11" t="s">
        <v>24</v>
      </c>
      <c r="B39" s="4">
        <v>0</v>
      </c>
      <c r="C39" s="4">
        <v>0</v>
      </c>
      <c r="D39" s="4">
        <v>0</v>
      </c>
      <c r="E39" s="9">
        <f t="shared" si="1"/>
        <v>0</v>
      </c>
      <c r="F39" s="4">
        <v>0</v>
      </c>
      <c r="G39" s="4">
        <v>0</v>
      </c>
      <c r="H39" s="4">
        <v>0</v>
      </c>
      <c r="I39" s="9">
        <f t="shared" si="2"/>
        <v>0</v>
      </c>
      <c r="J39" s="4">
        <v>0</v>
      </c>
      <c r="K39" s="4">
        <v>0</v>
      </c>
      <c r="L39" s="4">
        <v>0</v>
      </c>
      <c r="M39" s="9">
        <f t="shared" si="3"/>
        <v>0</v>
      </c>
      <c r="N39" s="4">
        <v>0</v>
      </c>
      <c r="O39" s="4">
        <v>0</v>
      </c>
      <c r="P39" s="4">
        <v>0</v>
      </c>
      <c r="Q39" s="9">
        <f t="shared" si="4"/>
        <v>0</v>
      </c>
    </row>
    <row r="40" spans="1:17" x14ac:dyDescent="0.2">
      <c r="A40" s="11" t="s">
        <v>25</v>
      </c>
      <c r="B40" s="4">
        <v>0</v>
      </c>
      <c r="C40" s="4">
        <v>0</v>
      </c>
      <c r="D40" s="4">
        <v>0</v>
      </c>
      <c r="E40" s="9">
        <f t="shared" si="1"/>
        <v>0</v>
      </c>
      <c r="F40" s="4">
        <v>0</v>
      </c>
      <c r="G40" s="4">
        <v>0</v>
      </c>
      <c r="H40" s="4">
        <v>0</v>
      </c>
      <c r="I40" s="9">
        <f t="shared" si="2"/>
        <v>0</v>
      </c>
      <c r="J40" s="4">
        <v>0</v>
      </c>
      <c r="K40" s="4">
        <v>0</v>
      </c>
      <c r="L40" s="4">
        <v>0</v>
      </c>
      <c r="M40" s="9">
        <f t="shared" si="3"/>
        <v>0</v>
      </c>
      <c r="N40" s="4">
        <v>0</v>
      </c>
      <c r="O40" s="4">
        <v>0</v>
      </c>
      <c r="P40" s="4">
        <v>0</v>
      </c>
      <c r="Q40" s="9">
        <f t="shared" si="4"/>
        <v>0</v>
      </c>
    </row>
    <row r="41" spans="1:17" x14ac:dyDescent="0.2">
      <c r="A41" s="11" t="s">
        <v>26</v>
      </c>
      <c r="B41" s="4">
        <v>0</v>
      </c>
      <c r="C41" s="4">
        <v>0</v>
      </c>
      <c r="D41" s="4">
        <v>0</v>
      </c>
      <c r="E41" s="9">
        <f t="shared" si="1"/>
        <v>0</v>
      </c>
      <c r="F41" s="4">
        <v>0</v>
      </c>
      <c r="G41" s="4">
        <v>0</v>
      </c>
      <c r="H41" s="4">
        <v>0</v>
      </c>
      <c r="I41" s="9">
        <f t="shared" si="2"/>
        <v>0</v>
      </c>
      <c r="J41" s="4">
        <v>0</v>
      </c>
      <c r="K41" s="4">
        <v>0</v>
      </c>
      <c r="L41" s="4">
        <v>0</v>
      </c>
      <c r="M41" s="9">
        <f t="shared" si="3"/>
        <v>0</v>
      </c>
      <c r="N41" s="4">
        <v>0</v>
      </c>
      <c r="O41" s="4">
        <v>0</v>
      </c>
      <c r="P41" s="4">
        <v>0</v>
      </c>
      <c r="Q41" s="9">
        <f t="shared" si="4"/>
        <v>0</v>
      </c>
    </row>
    <row r="42" spans="1:17" x14ac:dyDescent="0.2">
      <c r="A42" s="11" t="s">
        <v>27</v>
      </c>
      <c r="B42" s="4">
        <v>0</v>
      </c>
      <c r="C42" s="4">
        <v>0</v>
      </c>
      <c r="D42" s="4">
        <v>0</v>
      </c>
      <c r="E42" s="9">
        <f t="shared" si="1"/>
        <v>0</v>
      </c>
      <c r="F42" s="4">
        <v>0</v>
      </c>
      <c r="G42" s="4">
        <v>0</v>
      </c>
      <c r="H42" s="4">
        <v>0</v>
      </c>
      <c r="I42" s="9">
        <f t="shared" si="2"/>
        <v>0</v>
      </c>
      <c r="J42" s="4">
        <v>0</v>
      </c>
      <c r="K42" s="4">
        <v>0</v>
      </c>
      <c r="L42" s="4">
        <v>0</v>
      </c>
      <c r="M42" s="9">
        <f t="shared" si="3"/>
        <v>0</v>
      </c>
      <c r="N42" s="4">
        <v>0</v>
      </c>
      <c r="O42" s="4">
        <v>0</v>
      </c>
      <c r="P42" s="4">
        <v>0</v>
      </c>
      <c r="Q42" s="9">
        <f t="shared" si="4"/>
        <v>0</v>
      </c>
    </row>
    <row r="43" spans="1:17" x14ac:dyDescent="0.2">
      <c r="A43" s="11" t="s">
        <v>28</v>
      </c>
      <c r="B43" s="4">
        <v>0</v>
      </c>
      <c r="C43" s="4">
        <v>0</v>
      </c>
      <c r="D43" s="4">
        <v>0</v>
      </c>
      <c r="E43" s="9">
        <f t="shared" si="1"/>
        <v>0</v>
      </c>
      <c r="F43" s="4">
        <v>0</v>
      </c>
      <c r="G43" s="4">
        <v>0</v>
      </c>
      <c r="H43" s="4">
        <v>0</v>
      </c>
      <c r="I43" s="9">
        <f t="shared" si="2"/>
        <v>0</v>
      </c>
      <c r="J43" s="4">
        <v>0</v>
      </c>
      <c r="K43" s="4">
        <v>0</v>
      </c>
      <c r="L43" s="4">
        <v>0</v>
      </c>
      <c r="M43" s="9">
        <f t="shared" si="3"/>
        <v>0</v>
      </c>
      <c r="N43" s="4">
        <v>0</v>
      </c>
      <c r="O43" s="4">
        <v>0</v>
      </c>
      <c r="P43" s="4">
        <v>0</v>
      </c>
      <c r="Q43" s="9">
        <f t="shared" si="4"/>
        <v>0</v>
      </c>
    </row>
    <row r="44" spans="1:17" x14ac:dyDescent="0.2">
      <c r="A44" s="11" t="s">
        <v>29</v>
      </c>
      <c r="B44" s="4">
        <v>0</v>
      </c>
      <c r="C44" s="4">
        <v>0</v>
      </c>
      <c r="D44" s="4">
        <v>0</v>
      </c>
      <c r="E44" s="9">
        <f t="shared" si="1"/>
        <v>0</v>
      </c>
      <c r="F44" s="4">
        <v>0</v>
      </c>
      <c r="G44" s="4">
        <v>0</v>
      </c>
      <c r="H44" s="4">
        <v>0</v>
      </c>
      <c r="I44" s="9">
        <f t="shared" si="2"/>
        <v>0</v>
      </c>
      <c r="J44" s="4">
        <v>0</v>
      </c>
      <c r="K44" s="4">
        <v>0</v>
      </c>
      <c r="L44" s="4">
        <v>0</v>
      </c>
      <c r="M44" s="9">
        <f t="shared" si="3"/>
        <v>0</v>
      </c>
      <c r="N44" s="4">
        <v>0</v>
      </c>
      <c r="O44" s="4">
        <v>0</v>
      </c>
      <c r="P44" s="4">
        <v>0</v>
      </c>
      <c r="Q44" s="9">
        <f t="shared" si="4"/>
        <v>0</v>
      </c>
    </row>
    <row r="45" spans="1:17" x14ac:dyDescent="0.2">
      <c r="A45" s="11" t="s">
        <v>30</v>
      </c>
      <c r="B45" s="4">
        <v>0</v>
      </c>
      <c r="C45" s="4">
        <v>0</v>
      </c>
      <c r="D45" s="4">
        <v>0</v>
      </c>
      <c r="E45" s="9">
        <f t="shared" si="1"/>
        <v>0</v>
      </c>
      <c r="F45" s="4">
        <v>0</v>
      </c>
      <c r="G45" s="4">
        <v>0</v>
      </c>
      <c r="H45" s="4">
        <v>0</v>
      </c>
      <c r="I45" s="9">
        <f t="shared" si="2"/>
        <v>0</v>
      </c>
      <c r="J45" s="4">
        <v>0</v>
      </c>
      <c r="K45" s="4">
        <v>0</v>
      </c>
      <c r="L45" s="4">
        <v>0</v>
      </c>
      <c r="M45" s="9">
        <f t="shared" si="3"/>
        <v>0</v>
      </c>
      <c r="N45" s="4">
        <v>0</v>
      </c>
      <c r="O45" s="4">
        <v>0</v>
      </c>
      <c r="P45" s="4">
        <v>0</v>
      </c>
      <c r="Q45" s="9">
        <f t="shared" si="4"/>
        <v>0</v>
      </c>
    </row>
    <row r="46" spans="1:17" x14ac:dyDescent="0.2">
      <c r="A46" s="11" t="s">
        <v>31</v>
      </c>
      <c r="B46" s="4">
        <v>0</v>
      </c>
      <c r="C46" s="4">
        <v>0</v>
      </c>
      <c r="D46" s="4">
        <v>0</v>
      </c>
      <c r="E46" s="9">
        <f t="shared" si="1"/>
        <v>0</v>
      </c>
      <c r="F46" s="4">
        <v>0</v>
      </c>
      <c r="G46" s="4">
        <v>0</v>
      </c>
      <c r="H46" s="4">
        <v>0</v>
      </c>
      <c r="I46" s="9">
        <f t="shared" si="2"/>
        <v>0</v>
      </c>
      <c r="J46" s="4">
        <v>0</v>
      </c>
      <c r="K46" s="4">
        <v>0</v>
      </c>
      <c r="L46" s="4">
        <v>0</v>
      </c>
      <c r="M46" s="9">
        <f t="shared" si="3"/>
        <v>0</v>
      </c>
      <c r="N46" s="4">
        <v>0</v>
      </c>
      <c r="O46" s="4">
        <v>0</v>
      </c>
      <c r="P46" s="4">
        <v>0</v>
      </c>
      <c r="Q46" s="9">
        <f t="shared" si="4"/>
        <v>0</v>
      </c>
    </row>
    <row r="47" spans="1:17" x14ac:dyDescent="0.2">
      <c r="A47" s="11" t="s">
        <v>32</v>
      </c>
      <c r="B47" s="4">
        <v>881691.69</v>
      </c>
      <c r="C47" s="4">
        <v>502327.92</v>
      </c>
      <c r="D47" s="4">
        <v>1384019.61</v>
      </c>
      <c r="E47" s="9">
        <f t="shared" si="1"/>
        <v>56.085407869676224</v>
      </c>
      <c r="F47" s="4">
        <v>267.79000000000002</v>
      </c>
      <c r="G47" s="4">
        <v>1550.65</v>
      </c>
      <c r="H47" s="4">
        <v>1818.44</v>
      </c>
      <c r="I47" s="9">
        <f t="shared" si="2"/>
        <v>21.144651162790698</v>
      </c>
      <c r="J47" s="4">
        <v>216253.75</v>
      </c>
      <c r="K47" s="4">
        <v>20355.27</v>
      </c>
      <c r="L47" s="4">
        <v>236609.02</v>
      </c>
      <c r="M47" s="9">
        <f t="shared" si="3"/>
        <v>256.62583514099782</v>
      </c>
      <c r="N47" s="4">
        <v>665170.15</v>
      </c>
      <c r="O47" s="4">
        <v>480422</v>
      </c>
      <c r="P47" s="4">
        <v>1145592.1499999999</v>
      </c>
      <c r="Q47" s="9">
        <f t="shared" si="4"/>
        <v>48.400530229413995</v>
      </c>
    </row>
    <row r="48" spans="1:17" x14ac:dyDescent="0.2">
      <c r="A48" s="11" t="s">
        <v>33</v>
      </c>
      <c r="B48" s="4">
        <v>41020.230000000003</v>
      </c>
      <c r="C48" s="4">
        <v>16559.05</v>
      </c>
      <c r="D48" s="4">
        <v>57579.28</v>
      </c>
      <c r="E48" s="9">
        <f t="shared" si="1"/>
        <v>2.3333176642217448</v>
      </c>
      <c r="F48" s="4">
        <v>0</v>
      </c>
      <c r="G48" s="4">
        <v>0</v>
      </c>
      <c r="H48" s="4">
        <v>0</v>
      </c>
      <c r="I48" s="9">
        <f t="shared" si="2"/>
        <v>0</v>
      </c>
      <c r="J48" s="4">
        <v>0</v>
      </c>
      <c r="K48" s="4">
        <v>0</v>
      </c>
      <c r="L48" s="4">
        <v>0</v>
      </c>
      <c r="M48" s="9">
        <f t="shared" si="3"/>
        <v>0</v>
      </c>
      <c r="N48" s="4">
        <v>41020.230000000003</v>
      </c>
      <c r="O48" s="4">
        <v>16559.05</v>
      </c>
      <c r="P48" s="4">
        <v>57579.28</v>
      </c>
      <c r="Q48" s="9">
        <f t="shared" si="4"/>
        <v>2.4326874815159067</v>
      </c>
    </row>
    <row r="49" spans="1:17" x14ac:dyDescent="0.2">
      <c r="A49" s="11" t="s">
        <v>34</v>
      </c>
      <c r="B49" s="4">
        <v>5822.95</v>
      </c>
      <c r="C49" s="4">
        <v>0</v>
      </c>
      <c r="D49" s="4">
        <v>5822.95</v>
      </c>
      <c r="E49" s="9">
        <f t="shared" si="1"/>
        <v>0.23596668963001985</v>
      </c>
      <c r="F49" s="4">
        <v>0</v>
      </c>
      <c r="G49" s="4">
        <v>0</v>
      </c>
      <c r="H49" s="4">
        <v>0</v>
      </c>
      <c r="I49" s="9">
        <f t="shared" si="2"/>
        <v>0</v>
      </c>
      <c r="J49" s="4">
        <v>5822.95</v>
      </c>
      <c r="K49" s="4">
        <v>0</v>
      </c>
      <c r="L49" s="4">
        <v>5822.95</v>
      </c>
      <c r="M49" s="9">
        <f t="shared" si="3"/>
        <v>6.3155639913232102</v>
      </c>
      <c r="N49" s="4">
        <v>0</v>
      </c>
      <c r="O49" s="4">
        <v>0</v>
      </c>
      <c r="P49" s="4">
        <v>0</v>
      </c>
      <c r="Q49" s="9">
        <f t="shared" si="4"/>
        <v>0</v>
      </c>
    </row>
    <row r="50" spans="1:17" x14ac:dyDescent="0.2">
      <c r="A50" s="11" t="s">
        <v>35</v>
      </c>
      <c r="B50" s="4">
        <v>99263.54</v>
      </c>
      <c r="C50" s="4">
        <v>0</v>
      </c>
      <c r="D50" s="4">
        <v>99263.54</v>
      </c>
      <c r="E50" s="9">
        <f t="shared" si="1"/>
        <v>4.0225124609960687</v>
      </c>
      <c r="F50" s="4">
        <v>0</v>
      </c>
      <c r="G50" s="4">
        <v>0</v>
      </c>
      <c r="H50" s="4">
        <v>0</v>
      </c>
      <c r="I50" s="9">
        <f t="shared" si="2"/>
        <v>0</v>
      </c>
      <c r="J50" s="4">
        <v>90</v>
      </c>
      <c r="K50" s="4">
        <v>0</v>
      </c>
      <c r="L50" s="4">
        <v>90</v>
      </c>
      <c r="M50" s="9">
        <f t="shared" si="3"/>
        <v>9.7613882863340565E-2</v>
      </c>
      <c r="N50" s="4">
        <v>99173.54</v>
      </c>
      <c r="O50" s="4">
        <v>0</v>
      </c>
      <c r="P50" s="4">
        <v>99173.54</v>
      </c>
      <c r="Q50" s="9">
        <f t="shared" si="4"/>
        <v>4.1900181672229495</v>
      </c>
    </row>
    <row r="51" spans="1:17" x14ac:dyDescent="0.2">
      <c r="A51" s="11" t="s">
        <v>84</v>
      </c>
      <c r="B51" s="4">
        <v>464745.22</v>
      </c>
      <c r="C51" s="4">
        <v>0</v>
      </c>
      <c r="D51" s="4">
        <v>464745.22</v>
      </c>
      <c r="E51" s="9">
        <f t="shared" si="1"/>
        <v>18.833132876767838</v>
      </c>
      <c r="F51" s="4">
        <v>230</v>
      </c>
      <c r="G51" s="4">
        <v>0</v>
      </c>
      <c r="H51" s="4">
        <v>230</v>
      </c>
      <c r="I51" s="9">
        <f t="shared" si="2"/>
        <v>2.6744186046511627</v>
      </c>
      <c r="J51" s="4">
        <v>19420.599999999999</v>
      </c>
      <c r="K51" s="4">
        <v>0</v>
      </c>
      <c r="L51" s="4">
        <v>19420.599999999999</v>
      </c>
      <c r="M51" s="9">
        <f t="shared" si="3"/>
        <v>21.063557483731017</v>
      </c>
      <c r="N51" s="4">
        <v>445094.62</v>
      </c>
      <c r="O51" s="4">
        <v>0</v>
      </c>
      <c r="P51" s="4">
        <v>445094.62</v>
      </c>
      <c r="Q51" s="9">
        <f t="shared" si="4"/>
        <v>18.80496091934598</v>
      </c>
    </row>
    <row r="52" spans="1:17" x14ac:dyDescent="0.2">
      <c r="A52" s="11" t="s">
        <v>36</v>
      </c>
      <c r="B52" s="4">
        <v>65478.75</v>
      </c>
      <c r="C52" s="4">
        <v>1791584.8</v>
      </c>
      <c r="D52" s="4">
        <v>1857063.55</v>
      </c>
      <c r="E52" s="9">
        <f t="shared" si="1"/>
        <v>75.254834461239213</v>
      </c>
      <c r="F52" s="4">
        <v>680.06</v>
      </c>
      <c r="G52" s="4">
        <v>21066.17</v>
      </c>
      <c r="H52" s="4">
        <v>21746.23</v>
      </c>
      <c r="I52" s="9">
        <f t="shared" si="2"/>
        <v>252.86313953488371</v>
      </c>
      <c r="J52" s="4">
        <v>3766.32</v>
      </c>
      <c r="K52" s="4">
        <v>101159.44</v>
      </c>
      <c r="L52" s="4">
        <v>104925.75999999999</v>
      </c>
      <c r="M52" s="9">
        <f t="shared" si="3"/>
        <v>113.80234273318871</v>
      </c>
      <c r="N52" s="4">
        <v>61032.37</v>
      </c>
      <c r="O52" s="4">
        <v>1669359.19</v>
      </c>
      <c r="P52" s="4">
        <v>1730391.56</v>
      </c>
      <c r="Q52" s="9">
        <f t="shared" si="4"/>
        <v>73.107928514090162</v>
      </c>
    </row>
    <row r="53" spans="1:17" x14ac:dyDescent="0.2">
      <c r="A53" s="11" t="s">
        <v>37</v>
      </c>
      <c r="B53" s="4">
        <v>205494.59</v>
      </c>
      <c r="C53" s="4">
        <v>771558.44</v>
      </c>
      <c r="D53" s="4">
        <v>977053.03</v>
      </c>
      <c r="E53" s="9">
        <f t="shared" si="1"/>
        <v>39.593671434939417</v>
      </c>
      <c r="F53" s="4">
        <v>997.64</v>
      </c>
      <c r="G53" s="4">
        <v>7695.6</v>
      </c>
      <c r="H53" s="4">
        <v>8693.24</v>
      </c>
      <c r="I53" s="9">
        <f t="shared" si="2"/>
        <v>101.08418604651162</v>
      </c>
      <c r="J53" s="4">
        <v>11486.61</v>
      </c>
      <c r="K53" s="4">
        <v>51331.22</v>
      </c>
      <c r="L53" s="4">
        <v>62817.83</v>
      </c>
      <c r="M53" s="9">
        <f t="shared" si="3"/>
        <v>68.132136659436014</v>
      </c>
      <c r="N53" s="4">
        <v>193010.34</v>
      </c>
      <c r="O53" s="4">
        <v>712531.62</v>
      </c>
      <c r="P53" s="4">
        <v>905541.96</v>
      </c>
      <c r="Q53" s="9">
        <f t="shared" si="4"/>
        <v>38.258564366893403</v>
      </c>
    </row>
    <row r="54" spans="1:17" x14ac:dyDescent="0.2">
      <c r="A54" s="11" t="s">
        <v>38</v>
      </c>
      <c r="B54" s="4">
        <v>25133.68</v>
      </c>
      <c r="C54" s="4">
        <v>257152.16</v>
      </c>
      <c r="D54" s="4">
        <v>282285.84000000003</v>
      </c>
      <c r="E54" s="9">
        <f t="shared" si="1"/>
        <v>11.439228431332822</v>
      </c>
      <c r="F54" s="4">
        <v>39.74</v>
      </c>
      <c r="G54" s="4">
        <v>907.43</v>
      </c>
      <c r="H54" s="4">
        <v>947.17</v>
      </c>
      <c r="I54" s="9">
        <f t="shared" si="2"/>
        <v>11.01360465116279</v>
      </c>
      <c r="J54" s="4">
        <v>980.04</v>
      </c>
      <c r="K54" s="4">
        <v>12786.56</v>
      </c>
      <c r="L54" s="4">
        <v>13766.6</v>
      </c>
      <c r="M54" s="9">
        <f t="shared" si="3"/>
        <v>14.931236442516269</v>
      </c>
      <c r="N54" s="4">
        <v>24113.9</v>
      </c>
      <c r="O54" s="4">
        <v>243458.17</v>
      </c>
      <c r="P54" s="4">
        <v>267572.07</v>
      </c>
      <c r="Q54" s="9">
        <f t="shared" si="4"/>
        <v>11.30474756009971</v>
      </c>
    </row>
    <row r="55" spans="1:17" x14ac:dyDescent="0.2">
      <c r="A55" s="11" t="s">
        <v>39</v>
      </c>
      <c r="B55" s="4">
        <v>67.94</v>
      </c>
      <c r="C55" s="4">
        <v>0</v>
      </c>
      <c r="D55" s="4">
        <v>67.94</v>
      </c>
      <c r="E55" s="9">
        <f t="shared" si="1"/>
        <v>2.7531709689184261E-3</v>
      </c>
      <c r="F55" s="4">
        <v>0</v>
      </c>
      <c r="G55" s="4">
        <v>0</v>
      </c>
      <c r="H55" s="4">
        <v>0</v>
      </c>
      <c r="I55" s="9">
        <f t="shared" si="2"/>
        <v>0</v>
      </c>
      <c r="J55" s="4">
        <v>0</v>
      </c>
      <c r="K55" s="4">
        <v>0</v>
      </c>
      <c r="L55" s="4">
        <v>0</v>
      </c>
      <c r="M55" s="9">
        <f t="shared" si="3"/>
        <v>0</v>
      </c>
      <c r="N55" s="4">
        <v>67.94</v>
      </c>
      <c r="O55" s="4">
        <v>0</v>
      </c>
      <c r="P55" s="4">
        <v>67.94</v>
      </c>
      <c r="Q55" s="9">
        <f t="shared" si="4"/>
        <v>2.8704212260763024E-3</v>
      </c>
    </row>
    <row r="56" spans="1:17" x14ac:dyDescent="0.2">
      <c r="A56" s="11" t="s">
        <v>40</v>
      </c>
      <c r="B56" s="4">
        <v>421260.32</v>
      </c>
      <c r="C56" s="4">
        <v>707604.92</v>
      </c>
      <c r="D56" s="4">
        <v>1128865.24</v>
      </c>
      <c r="E56" s="9">
        <f t="shared" si="1"/>
        <v>45.745643311585688</v>
      </c>
      <c r="F56" s="4">
        <v>178400.36</v>
      </c>
      <c r="G56" s="4">
        <v>46050.36</v>
      </c>
      <c r="H56" s="4">
        <v>224450.72</v>
      </c>
      <c r="I56" s="9">
        <f t="shared" si="2"/>
        <v>2609.8920930232557</v>
      </c>
      <c r="J56" s="4">
        <v>32864.86</v>
      </c>
      <c r="K56" s="4">
        <v>75129.87</v>
      </c>
      <c r="L56" s="4">
        <v>107994.73</v>
      </c>
      <c r="M56" s="9">
        <f t="shared" si="3"/>
        <v>117.13094360086768</v>
      </c>
      <c r="N56" s="4">
        <v>209995.1</v>
      </c>
      <c r="O56" s="4">
        <v>586424.68999999994</v>
      </c>
      <c r="P56" s="4">
        <v>796419.79</v>
      </c>
      <c r="Q56" s="9">
        <f t="shared" si="4"/>
        <v>33.64822299209937</v>
      </c>
    </row>
    <row r="57" spans="1:17" x14ac:dyDescent="0.2">
      <c r="A57" s="11" t="s">
        <v>41</v>
      </c>
      <c r="B57" s="4">
        <v>0</v>
      </c>
      <c r="C57" s="4">
        <v>0</v>
      </c>
      <c r="D57" s="4">
        <v>0</v>
      </c>
      <c r="E57" s="9">
        <f t="shared" si="1"/>
        <v>0</v>
      </c>
      <c r="F57" s="4">
        <v>0</v>
      </c>
      <c r="G57" s="4">
        <v>0</v>
      </c>
      <c r="H57" s="4">
        <v>0</v>
      </c>
      <c r="I57" s="9">
        <f t="shared" si="2"/>
        <v>0</v>
      </c>
      <c r="J57" s="4">
        <v>0</v>
      </c>
      <c r="K57" s="4">
        <v>0</v>
      </c>
      <c r="L57" s="4">
        <v>0</v>
      </c>
      <c r="M57" s="9">
        <f t="shared" si="3"/>
        <v>0</v>
      </c>
      <c r="N57" s="4">
        <v>0</v>
      </c>
      <c r="O57" s="4">
        <v>0</v>
      </c>
      <c r="P57" s="4">
        <v>0</v>
      </c>
      <c r="Q57" s="9">
        <f t="shared" si="4"/>
        <v>0</v>
      </c>
    </row>
    <row r="58" spans="1:17" x14ac:dyDescent="0.2">
      <c r="A58" s="11" t="s">
        <v>42</v>
      </c>
      <c r="B58" s="4">
        <v>1731.77</v>
      </c>
      <c r="C58" s="4">
        <v>39394.870000000003</v>
      </c>
      <c r="D58" s="4">
        <v>41126.639999999999</v>
      </c>
      <c r="E58" s="9">
        <f t="shared" si="1"/>
        <v>1.6665980467641934</v>
      </c>
      <c r="F58" s="4">
        <v>0</v>
      </c>
      <c r="G58" s="4">
        <v>3303.44</v>
      </c>
      <c r="H58" s="4">
        <v>3303.44</v>
      </c>
      <c r="I58" s="9">
        <f t="shared" si="2"/>
        <v>38.412093023255814</v>
      </c>
      <c r="J58" s="4">
        <v>0</v>
      </c>
      <c r="K58" s="4">
        <v>4215.2299999999996</v>
      </c>
      <c r="L58" s="4">
        <v>4215.2299999999996</v>
      </c>
      <c r="M58" s="9">
        <f t="shared" si="3"/>
        <v>4.5718329718004336</v>
      </c>
      <c r="N58" s="4">
        <v>1731.77</v>
      </c>
      <c r="O58" s="4">
        <v>31876.2</v>
      </c>
      <c r="P58" s="4">
        <v>33607.97</v>
      </c>
      <c r="Q58" s="9">
        <f t="shared" si="4"/>
        <v>1.4199150787950485</v>
      </c>
    </row>
    <row r="59" spans="1:17" x14ac:dyDescent="0.2">
      <c r="A59" s="11" t="s">
        <v>43</v>
      </c>
      <c r="B59" s="4">
        <v>94180.73</v>
      </c>
      <c r="C59" s="4">
        <v>29016.34</v>
      </c>
      <c r="D59" s="4">
        <v>123197.07</v>
      </c>
      <c r="E59" s="9">
        <f t="shared" si="1"/>
        <v>4.9923844065323992</v>
      </c>
      <c r="F59" s="4">
        <v>2086.2800000000002</v>
      </c>
      <c r="G59" s="4">
        <v>0</v>
      </c>
      <c r="H59" s="4">
        <v>2086.2800000000002</v>
      </c>
      <c r="I59" s="9">
        <f t="shared" si="2"/>
        <v>24.259069767441861</v>
      </c>
      <c r="J59" s="4">
        <v>22806.34</v>
      </c>
      <c r="K59" s="4">
        <v>1397.01</v>
      </c>
      <c r="L59" s="4">
        <v>24203.35</v>
      </c>
      <c r="M59" s="9">
        <f t="shared" si="3"/>
        <v>26.250921908893709</v>
      </c>
      <c r="N59" s="4">
        <v>69288.11</v>
      </c>
      <c r="O59" s="4">
        <v>27619.33</v>
      </c>
      <c r="P59" s="4">
        <v>96907.44</v>
      </c>
      <c r="Q59" s="9">
        <f t="shared" si="4"/>
        <v>4.0942769022772403</v>
      </c>
    </row>
    <row r="60" spans="1:17" x14ac:dyDescent="0.2">
      <c r="A60" s="11" t="s">
        <v>44</v>
      </c>
      <c r="B60" s="4">
        <v>628318.11</v>
      </c>
      <c r="C60" s="4">
        <v>0</v>
      </c>
      <c r="D60" s="4">
        <v>628318.11</v>
      </c>
      <c r="E60" s="9">
        <f t="shared" si="1"/>
        <v>25.461689427402035</v>
      </c>
      <c r="F60" s="4">
        <v>686.92</v>
      </c>
      <c r="G60" s="4">
        <v>0</v>
      </c>
      <c r="H60" s="4">
        <v>686.92</v>
      </c>
      <c r="I60" s="9">
        <f t="shared" si="2"/>
        <v>7.9874418604651156</v>
      </c>
      <c r="J60" s="4">
        <v>550443.27</v>
      </c>
      <c r="K60" s="4">
        <v>0</v>
      </c>
      <c r="L60" s="4">
        <v>550443.27</v>
      </c>
      <c r="M60" s="9">
        <f t="shared" si="3"/>
        <v>597.01005422993489</v>
      </c>
      <c r="N60" s="4">
        <v>77187.92</v>
      </c>
      <c r="O60" s="4">
        <v>0</v>
      </c>
      <c r="P60" s="4">
        <v>77187.92</v>
      </c>
      <c r="Q60" s="9">
        <f t="shared" si="4"/>
        <v>3.2611398876167139</v>
      </c>
    </row>
    <row r="61" spans="1:17" x14ac:dyDescent="0.2">
      <c r="A61" s="11" t="s">
        <v>45</v>
      </c>
      <c r="B61" s="4">
        <v>19056.830000000002</v>
      </c>
      <c r="C61" s="4">
        <v>158289.35999999999</v>
      </c>
      <c r="D61" s="4">
        <v>177346.19</v>
      </c>
      <c r="E61" s="9">
        <f t="shared" si="1"/>
        <v>7.1866997609109697</v>
      </c>
      <c r="F61" s="4">
        <v>81.400000000000006</v>
      </c>
      <c r="G61" s="4">
        <v>617.74</v>
      </c>
      <c r="H61" s="4">
        <v>699.14</v>
      </c>
      <c r="I61" s="9">
        <f t="shared" si="2"/>
        <v>8.1295348837209307</v>
      </c>
      <c r="J61" s="4">
        <v>1035.93</v>
      </c>
      <c r="K61" s="4">
        <v>8236.31</v>
      </c>
      <c r="L61" s="4">
        <v>9272.24</v>
      </c>
      <c r="M61" s="9">
        <f t="shared" si="3"/>
        <v>10.056659436008676</v>
      </c>
      <c r="N61" s="4">
        <v>17939.5</v>
      </c>
      <c r="O61" s="4">
        <v>149435.31</v>
      </c>
      <c r="P61" s="4">
        <v>167374.81</v>
      </c>
      <c r="Q61" s="9">
        <f t="shared" si="4"/>
        <v>7.0714778824622924</v>
      </c>
    </row>
    <row r="62" spans="1:17" x14ac:dyDescent="0.2">
      <c r="A62" s="11" t="s">
        <v>46</v>
      </c>
      <c r="B62" s="4">
        <v>22515.919999999998</v>
      </c>
      <c r="C62" s="4">
        <v>17421.55</v>
      </c>
      <c r="D62" s="4">
        <v>39937.47</v>
      </c>
      <c r="E62" s="9">
        <f t="shared" si="1"/>
        <v>1.6184086396239414</v>
      </c>
      <c r="F62" s="4">
        <v>0</v>
      </c>
      <c r="G62" s="4">
        <v>0</v>
      </c>
      <c r="H62" s="4">
        <v>0</v>
      </c>
      <c r="I62" s="9">
        <f t="shared" si="2"/>
        <v>0</v>
      </c>
      <c r="J62" s="4">
        <v>696.02</v>
      </c>
      <c r="K62" s="4">
        <v>490.38</v>
      </c>
      <c r="L62" s="4">
        <v>1186.4000000000001</v>
      </c>
      <c r="M62" s="9">
        <f t="shared" si="3"/>
        <v>1.2867678958785251</v>
      </c>
      <c r="N62" s="4">
        <v>21819.9</v>
      </c>
      <c r="O62" s="4">
        <v>16931.169999999998</v>
      </c>
      <c r="P62" s="4">
        <v>38751.07</v>
      </c>
      <c r="Q62" s="9">
        <f t="shared" si="4"/>
        <v>1.6372077400819638</v>
      </c>
    </row>
    <row r="63" spans="1:17" x14ac:dyDescent="0.2">
      <c r="A63" s="12" t="s">
        <v>90</v>
      </c>
      <c r="B63" s="4"/>
      <c r="C63" s="4"/>
      <c r="D63" s="4"/>
      <c r="E63" s="9"/>
      <c r="F63" s="4"/>
      <c r="G63" s="4"/>
      <c r="H63" s="4"/>
      <c r="I63" s="9"/>
      <c r="J63" s="4"/>
      <c r="K63" s="4"/>
      <c r="L63" s="4"/>
      <c r="M63" s="9"/>
      <c r="N63" s="4"/>
      <c r="O63" s="4"/>
      <c r="P63" s="4"/>
      <c r="Q63" s="9"/>
    </row>
    <row r="64" spans="1:17" x14ac:dyDescent="0.2">
      <c r="A64" s="11" t="s">
        <v>47</v>
      </c>
      <c r="B64" s="4">
        <v>0</v>
      </c>
      <c r="C64" s="4">
        <v>0</v>
      </c>
      <c r="D64" s="4">
        <v>0</v>
      </c>
      <c r="E64" s="9">
        <f t="shared" si="1"/>
        <v>0</v>
      </c>
      <c r="F64" s="4">
        <v>0</v>
      </c>
      <c r="G64" s="4">
        <v>0</v>
      </c>
      <c r="H64" s="4">
        <v>0</v>
      </c>
      <c r="I64" s="9">
        <f t="shared" si="2"/>
        <v>0</v>
      </c>
      <c r="J64" s="4">
        <v>0</v>
      </c>
      <c r="K64" s="4">
        <v>0</v>
      </c>
      <c r="L64" s="4">
        <v>0</v>
      </c>
      <c r="M64" s="9">
        <f t="shared" si="3"/>
        <v>0</v>
      </c>
      <c r="N64" s="4">
        <v>0</v>
      </c>
      <c r="O64" s="4">
        <v>0</v>
      </c>
      <c r="P64" s="4">
        <v>0</v>
      </c>
      <c r="Q64" s="9">
        <f t="shared" si="4"/>
        <v>0</v>
      </c>
    </row>
    <row r="65" spans="1:17" x14ac:dyDescent="0.2">
      <c r="A65" s="11" t="s">
        <v>48</v>
      </c>
      <c r="B65" s="4">
        <v>1179991.98</v>
      </c>
      <c r="C65" s="4">
        <v>0</v>
      </c>
      <c r="D65" s="4">
        <v>1179991.98</v>
      </c>
      <c r="E65" s="9">
        <f t="shared" si="1"/>
        <v>47.817481055233621</v>
      </c>
      <c r="F65" s="4">
        <v>728.71</v>
      </c>
      <c r="G65" s="4">
        <v>0</v>
      </c>
      <c r="H65" s="4">
        <v>728.71</v>
      </c>
      <c r="I65" s="9">
        <f t="shared" si="2"/>
        <v>8.4733720930232561</v>
      </c>
      <c r="J65" s="4">
        <v>15231.32</v>
      </c>
      <c r="K65" s="4">
        <v>0</v>
      </c>
      <c r="L65" s="4">
        <v>15231.32</v>
      </c>
      <c r="M65" s="9">
        <f t="shared" si="3"/>
        <v>16.519869848156183</v>
      </c>
      <c r="N65" s="4">
        <v>1164031.95</v>
      </c>
      <c r="O65" s="4">
        <v>0</v>
      </c>
      <c r="P65" s="4">
        <v>1164031.95</v>
      </c>
      <c r="Q65" s="9">
        <f t="shared" si="4"/>
        <v>49.179599898601545</v>
      </c>
    </row>
    <row r="66" spans="1:17" x14ac:dyDescent="0.2">
      <c r="A66" s="11" t="s">
        <v>49</v>
      </c>
      <c r="B66" s="4">
        <v>23647.58</v>
      </c>
      <c r="C66" s="4">
        <v>0</v>
      </c>
      <c r="D66" s="4">
        <v>23647.58</v>
      </c>
      <c r="E66" s="9">
        <f t="shared" si="1"/>
        <v>0.95828423228107151</v>
      </c>
      <c r="F66" s="4">
        <v>0</v>
      </c>
      <c r="G66" s="4">
        <v>0</v>
      </c>
      <c r="H66" s="4">
        <v>0</v>
      </c>
      <c r="I66" s="9">
        <f t="shared" si="2"/>
        <v>0</v>
      </c>
      <c r="J66" s="4">
        <v>12874.23</v>
      </c>
      <c r="K66" s="4">
        <v>0</v>
      </c>
      <c r="L66" s="4">
        <v>12874.23</v>
      </c>
      <c r="M66" s="9">
        <f t="shared" si="3"/>
        <v>13.963373101952277</v>
      </c>
      <c r="N66" s="4">
        <v>10773.35</v>
      </c>
      <c r="O66" s="4">
        <v>0</v>
      </c>
      <c r="P66" s="4">
        <v>10773.35</v>
      </c>
      <c r="Q66" s="9">
        <f t="shared" si="4"/>
        <v>0.45516709620178292</v>
      </c>
    </row>
    <row r="67" spans="1:17" x14ac:dyDescent="0.2">
      <c r="A67" s="11" t="s">
        <v>50</v>
      </c>
      <c r="B67" s="4">
        <v>0</v>
      </c>
      <c r="C67" s="4">
        <v>0</v>
      </c>
      <c r="D67" s="4">
        <v>0</v>
      </c>
      <c r="E67" s="9">
        <f t="shared" si="1"/>
        <v>0</v>
      </c>
      <c r="F67" s="4">
        <v>0</v>
      </c>
      <c r="G67" s="4">
        <v>0</v>
      </c>
      <c r="H67" s="4">
        <v>0</v>
      </c>
      <c r="I67" s="9">
        <f t="shared" si="2"/>
        <v>0</v>
      </c>
      <c r="J67" s="4">
        <v>0</v>
      </c>
      <c r="K67" s="4">
        <v>0</v>
      </c>
      <c r="L67" s="4">
        <v>0</v>
      </c>
      <c r="M67" s="9">
        <f t="shared" si="3"/>
        <v>0</v>
      </c>
      <c r="N67" s="4">
        <v>0</v>
      </c>
      <c r="O67" s="4">
        <v>0</v>
      </c>
      <c r="P67" s="4">
        <v>0</v>
      </c>
      <c r="Q67" s="9">
        <f t="shared" si="4"/>
        <v>0</v>
      </c>
    </row>
    <row r="68" spans="1:17" x14ac:dyDescent="0.2">
      <c r="A68" s="11" t="s">
        <v>51</v>
      </c>
      <c r="B68" s="4">
        <v>215235832.66999999</v>
      </c>
      <c r="C68" s="4">
        <v>0</v>
      </c>
      <c r="D68" s="4">
        <v>215235832.66999999</v>
      </c>
      <c r="E68" s="9">
        <f t="shared" si="1"/>
        <v>8722.1231377395943</v>
      </c>
      <c r="F68" s="4">
        <v>619052.6</v>
      </c>
      <c r="G68" s="4">
        <v>0</v>
      </c>
      <c r="H68" s="4">
        <v>619052.6</v>
      </c>
      <c r="I68" s="9">
        <f t="shared" si="2"/>
        <v>7198.2860465116273</v>
      </c>
      <c r="J68" s="4">
        <v>6321421.3300000001</v>
      </c>
      <c r="K68" s="4">
        <v>0</v>
      </c>
      <c r="L68" s="4">
        <v>6321421.3300000001</v>
      </c>
      <c r="M68" s="9">
        <f t="shared" si="3"/>
        <v>6856.2053470715837</v>
      </c>
      <c r="N68" s="4">
        <v>208295358.74000001</v>
      </c>
      <c r="O68" s="4">
        <v>0</v>
      </c>
      <c r="P68" s="4">
        <v>208295358.74000001</v>
      </c>
      <c r="Q68" s="9">
        <f t="shared" si="4"/>
        <v>8800.344701508302</v>
      </c>
    </row>
    <row r="69" spans="1:17" x14ac:dyDescent="0.2">
      <c r="A69" s="11" t="s">
        <v>52</v>
      </c>
      <c r="B69" s="4">
        <v>14387.2</v>
      </c>
      <c r="C69" s="4">
        <v>0</v>
      </c>
      <c r="D69" s="4">
        <v>14387.2</v>
      </c>
      <c r="E69" s="9">
        <f t="shared" si="1"/>
        <v>0.58302062649430642</v>
      </c>
      <c r="F69" s="4">
        <v>0</v>
      </c>
      <c r="G69" s="4">
        <v>0</v>
      </c>
      <c r="H69" s="4">
        <v>0</v>
      </c>
      <c r="I69" s="9">
        <f t="shared" si="2"/>
        <v>0</v>
      </c>
      <c r="J69" s="4">
        <v>0</v>
      </c>
      <c r="K69" s="4">
        <v>0</v>
      </c>
      <c r="L69" s="4">
        <v>0</v>
      </c>
      <c r="M69" s="9">
        <f t="shared" si="3"/>
        <v>0</v>
      </c>
      <c r="N69" s="4">
        <v>14387.2</v>
      </c>
      <c r="O69" s="4">
        <v>0</v>
      </c>
      <c r="P69" s="4">
        <v>14387.2</v>
      </c>
      <c r="Q69" s="9">
        <f t="shared" si="4"/>
        <v>0.60784993028856316</v>
      </c>
    </row>
    <row r="70" spans="1:17" x14ac:dyDescent="0.2">
      <c r="A70" s="11" t="s">
        <v>53</v>
      </c>
      <c r="B70" s="4">
        <v>19466885.559999999</v>
      </c>
      <c r="C70" s="4">
        <v>0</v>
      </c>
      <c r="D70" s="4">
        <v>19466885.559999999</v>
      </c>
      <c r="E70" s="9">
        <f t="shared" si="1"/>
        <v>788.86759168456456</v>
      </c>
      <c r="F70" s="4">
        <v>64871.67</v>
      </c>
      <c r="G70" s="4">
        <v>0</v>
      </c>
      <c r="H70" s="4">
        <v>64871.67</v>
      </c>
      <c r="I70" s="9">
        <f t="shared" si="2"/>
        <v>754.32174418604654</v>
      </c>
      <c r="J70" s="4">
        <v>184040.46</v>
      </c>
      <c r="K70" s="4">
        <v>0</v>
      </c>
      <c r="L70" s="4">
        <v>184040.46</v>
      </c>
      <c r="M70" s="9">
        <f t="shared" si="3"/>
        <v>199.61004338394793</v>
      </c>
      <c r="N70" s="4">
        <v>19217973.43</v>
      </c>
      <c r="O70" s="4">
        <v>0</v>
      </c>
      <c r="P70" s="4">
        <v>19217973.43</v>
      </c>
      <c r="Q70" s="9">
        <f t="shared" si="4"/>
        <v>811.94699522582277</v>
      </c>
    </row>
    <row r="71" spans="1:17" x14ac:dyDescent="0.2">
      <c r="A71" s="11" t="s">
        <v>54</v>
      </c>
      <c r="B71" s="4">
        <v>2811792.8</v>
      </c>
      <c r="C71" s="4">
        <v>0</v>
      </c>
      <c r="D71" s="4">
        <v>2811792.8</v>
      </c>
      <c r="E71" s="9">
        <f t="shared" si="1"/>
        <v>113.94386675852007</v>
      </c>
      <c r="F71" s="4">
        <v>0</v>
      </c>
      <c r="G71" s="4">
        <v>0</v>
      </c>
      <c r="H71" s="4">
        <v>0</v>
      </c>
      <c r="I71" s="9">
        <f t="shared" si="2"/>
        <v>0</v>
      </c>
      <c r="J71" s="4">
        <v>26329.89</v>
      </c>
      <c r="K71" s="4">
        <v>0</v>
      </c>
      <c r="L71" s="4">
        <v>26329.89</v>
      </c>
      <c r="M71" s="9">
        <f t="shared" si="3"/>
        <v>28.557364425162689</v>
      </c>
      <c r="N71" s="4">
        <v>2785462.91</v>
      </c>
      <c r="O71" s="4">
        <v>0</v>
      </c>
      <c r="P71" s="4">
        <v>2785462.91</v>
      </c>
      <c r="Q71" s="9">
        <f t="shared" si="4"/>
        <v>117.6840132662977</v>
      </c>
    </row>
    <row r="72" spans="1:17" x14ac:dyDescent="0.2">
      <c r="A72" s="11" t="s">
        <v>55</v>
      </c>
      <c r="B72" s="4">
        <v>26210</v>
      </c>
      <c r="C72" s="4">
        <v>0</v>
      </c>
      <c r="D72" s="4">
        <v>26210</v>
      </c>
      <c r="E72" s="9">
        <f t="shared" si="1"/>
        <v>1.062122624306034</v>
      </c>
      <c r="F72" s="4">
        <v>0</v>
      </c>
      <c r="G72" s="4">
        <v>0</v>
      </c>
      <c r="H72" s="4">
        <v>0</v>
      </c>
      <c r="I72" s="9">
        <f t="shared" si="2"/>
        <v>0</v>
      </c>
      <c r="J72" s="4">
        <v>20316</v>
      </c>
      <c r="K72" s="4">
        <v>0</v>
      </c>
      <c r="L72" s="4">
        <v>20316</v>
      </c>
      <c r="M72" s="9">
        <f t="shared" si="3"/>
        <v>22.034707158351409</v>
      </c>
      <c r="N72" s="4">
        <v>5894</v>
      </c>
      <c r="O72" s="4">
        <v>0</v>
      </c>
      <c r="P72" s="4">
        <v>5894</v>
      </c>
      <c r="Q72" s="9">
        <f t="shared" si="4"/>
        <v>0.24901770248003718</v>
      </c>
    </row>
    <row r="73" spans="1:17" x14ac:dyDescent="0.2">
      <c r="A73" s="11" t="s">
        <v>56</v>
      </c>
      <c r="B73" s="4">
        <v>0</v>
      </c>
      <c r="C73" s="4">
        <v>0</v>
      </c>
      <c r="D73" s="4">
        <v>0</v>
      </c>
      <c r="E73" s="9">
        <f t="shared" si="1"/>
        <v>0</v>
      </c>
      <c r="F73" s="4">
        <v>0</v>
      </c>
      <c r="G73" s="4">
        <v>0</v>
      </c>
      <c r="H73" s="4">
        <v>0</v>
      </c>
      <c r="I73" s="9">
        <f t="shared" si="2"/>
        <v>0</v>
      </c>
      <c r="J73" s="4">
        <v>0</v>
      </c>
      <c r="K73" s="4">
        <v>0</v>
      </c>
      <c r="L73" s="4">
        <v>0</v>
      </c>
      <c r="M73" s="9">
        <f t="shared" si="3"/>
        <v>0</v>
      </c>
      <c r="N73" s="4">
        <v>0</v>
      </c>
      <c r="O73" s="4">
        <v>0</v>
      </c>
      <c r="P73" s="4">
        <v>0</v>
      </c>
      <c r="Q73" s="9">
        <f t="shared" si="4"/>
        <v>0</v>
      </c>
    </row>
    <row r="74" spans="1:17" x14ac:dyDescent="0.2">
      <c r="A74" s="11" t="s">
        <v>57</v>
      </c>
      <c r="B74" s="4">
        <v>2098438.71</v>
      </c>
      <c r="C74" s="4">
        <v>0</v>
      </c>
      <c r="D74" s="4">
        <v>2098438.71</v>
      </c>
      <c r="E74" s="9">
        <f t="shared" si="1"/>
        <v>85.03621631478704</v>
      </c>
      <c r="F74" s="4">
        <v>2490.25</v>
      </c>
      <c r="G74" s="4">
        <v>0</v>
      </c>
      <c r="H74" s="4">
        <v>2490.25</v>
      </c>
      <c r="I74" s="9">
        <f t="shared" si="2"/>
        <v>28.956395348837209</v>
      </c>
      <c r="J74" s="4">
        <v>104571.06</v>
      </c>
      <c r="K74" s="4">
        <v>0</v>
      </c>
      <c r="L74" s="4">
        <v>104571.06</v>
      </c>
      <c r="M74" s="9">
        <f t="shared" si="3"/>
        <v>113.41763557483731</v>
      </c>
      <c r="N74" s="4">
        <v>1991377.4</v>
      </c>
      <c r="O74" s="4">
        <v>0</v>
      </c>
      <c r="P74" s="4">
        <v>1991377.4</v>
      </c>
      <c r="Q74" s="9">
        <f t="shared" si="4"/>
        <v>84.134412100215471</v>
      </c>
    </row>
    <row r="75" spans="1:17" x14ac:dyDescent="0.2">
      <c r="A75" s="11" t="s">
        <v>58</v>
      </c>
      <c r="B75" s="4">
        <v>1672.93</v>
      </c>
      <c r="C75" s="4">
        <v>0</v>
      </c>
      <c r="D75" s="4">
        <v>1672.93</v>
      </c>
      <c r="E75" s="9">
        <f t="shared" si="1"/>
        <v>6.7793086679904371E-2</v>
      </c>
      <c r="F75" s="4">
        <v>0</v>
      </c>
      <c r="G75" s="4">
        <v>0</v>
      </c>
      <c r="H75" s="4">
        <v>0</v>
      </c>
      <c r="I75" s="9">
        <f t="shared" si="2"/>
        <v>0</v>
      </c>
      <c r="J75" s="4">
        <v>0</v>
      </c>
      <c r="K75" s="4">
        <v>0</v>
      </c>
      <c r="L75" s="4">
        <v>0</v>
      </c>
      <c r="M75" s="9">
        <f t="shared" si="3"/>
        <v>0</v>
      </c>
      <c r="N75" s="4">
        <v>1672.93</v>
      </c>
      <c r="O75" s="4">
        <v>0</v>
      </c>
      <c r="P75" s="4">
        <v>1672.93</v>
      </c>
      <c r="Q75" s="9">
        <f t="shared" si="4"/>
        <v>7.0680214626726939E-2</v>
      </c>
    </row>
    <row r="76" spans="1:17" x14ac:dyDescent="0.2">
      <c r="A76" s="11" t="s">
        <v>59</v>
      </c>
      <c r="B76" s="4">
        <v>929155.41</v>
      </c>
      <c r="C76" s="4">
        <v>0</v>
      </c>
      <c r="D76" s="4">
        <v>929155.41</v>
      </c>
      <c r="E76" s="9">
        <f t="shared" si="1"/>
        <v>37.652689143737085</v>
      </c>
      <c r="F76" s="4">
        <v>0</v>
      </c>
      <c r="G76" s="4">
        <v>0</v>
      </c>
      <c r="H76" s="4">
        <v>0</v>
      </c>
      <c r="I76" s="9">
        <f t="shared" si="2"/>
        <v>0</v>
      </c>
      <c r="J76" s="4">
        <v>17495.37</v>
      </c>
      <c r="K76" s="4">
        <v>0</v>
      </c>
      <c r="L76" s="4">
        <v>17495.37</v>
      </c>
      <c r="M76" s="9">
        <f t="shared" si="3"/>
        <v>18.97545553145336</v>
      </c>
      <c r="N76" s="4">
        <v>911660.04</v>
      </c>
      <c r="O76" s="4">
        <v>0</v>
      </c>
      <c r="P76" s="4">
        <v>911660.04</v>
      </c>
      <c r="Q76" s="9">
        <f t="shared" si="4"/>
        <v>38.517049304998103</v>
      </c>
    </row>
    <row r="77" spans="1:17" x14ac:dyDescent="0.2">
      <c r="A77" s="11" t="s">
        <v>60</v>
      </c>
      <c r="B77" s="4">
        <v>2046.43</v>
      </c>
      <c r="C77" s="4">
        <v>0</v>
      </c>
      <c r="D77" s="4">
        <v>2046.43</v>
      </c>
      <c r="E77" s="9">
        <f t="shared" si="1"/>
        <v>8.2928638002998753E-2</v>
      </c>
      <c r="F77" s="4">
        <v>0</v>
      </c>
      <c r="G77" s="4">
        <v>0</v>
      </c>
      <c r="H77" s="4">
        <v>0</v>
      </c>
      <c r="I77" s="9">
        <f t="shared" si="2"/>
        <v>0</v>
      </c>
      <c r="J77" s="4">
        <v>0</v>
      </c>
      <c r="K77" s="4">
        <v>0</v>
      </c>
      <c r="L77" s="4">
        <v>0</v>
      </c>
      <c r="M77" s="9">
        <f t="shared" si="3"/>
        <v>0</v>
      </c>
      <c r="N77" s="4">
        <v>2046.43</v>
      </c>
      <c r="O77" s="4">
        <v>0</v>
      </c>
      <c r="P77" s="4">
        <v>2046.43</v>
      </c>
      <c r="Q77" s="9">
        <f t="shared" si="4"/>
        <v>8.6460348979678067E-2</v>
      </c>
    </row>
    <row r="78" spans="1:17" x14ac:dyDescent="0.2">
      <c r="A78" s="11" t="s">
        <v>61</v>
      </c>
      <c r="B78" s="4">
        <v>60653693.159999996</v>
      </c>
      <c r="C78" s="4">
        <v>0</v>
      </c>
      <c r="D78" s="4">
        <v>60653693.159999996</v>
      </c>
      <c r="E78" s="9">
        <f t="shared" si="1"/>
        <v>2457.9038440653239</v>
      </c>
      <c r="F78" s="4">
        <v>105142.3</v>
      </c>
      <c r="G78" s="4">
        <v>0</v>
      </c>
      <c r="H78" s="4">
        <v>105142.3</v>
      </c>
      <c r="I78" s="9">
        <f t="shared" si="2"/>
        <v>1222.5848837209303</v>
      </c>
      <c r="J78" s="4">
        <v>1732945.33</v>
      </c>
      <c r="K78" s="4">
        <v>0</v>
      </c>
      <c r="L78" s="4">
        <v>1732945.33</v>
      </c>
      <c r="M78" s="9">
        <f t="shared" si="3"/>
        <v>1879.5502494577008</v>
      </c>
      <c r="N78" s="4">
        <v>58815605.530000001</v>
      </c>
      <c r="O78" s="4">
        <v>0</v>
      </c>
      <c r="P78" s="4">
        <v>58815605.530000001</v>
      </c>
      <c r="Q78" s="9">
        <f t="shared" si="4"/>
        <v>2484.9214385905616</v>
      </c>
    </row>
    <row r="79" spans="1:17" x14ac:dyDescent="0.2">
      <c r="A79" s="11" t="s">
        <v>62</v>
      </c>
      <c r="B79" s="4">
        <v>0</v>
      </c>
      <c r="C79" s="4">
        <v>0</v>
      </c>
      <c r="D79" s="4">
        <v>0</v>
      </c>
      <c r="E79" s="9">
        <f t="shared" ref="E79:E83" si="5">D79/$C$5</f>
        <v>0</v>
      </c>
      <c r="F79" s="4">
        <v>0</v>
      </c>
      <c r="G79" s="4">
        <v>0</v>
      </c>
      <c r="H79" s="4">
        <v>0</v>
      </c>
      <c r="I79" s="9">
        <f t="shared" ref="I79:I83" si="6">H79/$C$6</f>
        <v>0</v>
      </c>
      <c r="J79" s="4">
        <v>0</v>
      </c>
      <c r="K79" s="4">
        <v>0</v>
      </c>
      <c r="L79" s="4">
        <v>0</v>
      </c>
      <c r="M79" s="9">
        <f t="shared" ref="M79:M83" si="7">L79/$C$7</f>
        <v>0</v>
      </c>
      <c r="N79" s="4">
        <v>0</v>
      </c>
      <c r="O79" s="4">
        <v>0</v>
      </c>
      <c r="P79" s="4">
        <v>0</v>
      </c>
      <c r="Q79" s="9">
        <f t="shared" ref="Q79:Q83" si="8">P79/$C$8</f>
        <v>0</v>
      </c>
    </row>
    <row r="80" spans="1:17" x14ac:dyDescent="0.2">
      <c r="A80" s="11" t="s">
        <v>63</v>
      </c>
      <c r="B80" s="4">
        <v>4316575.8600000003</v>
      </c>
      <c r="C80" s="4">
        <v>0</v>
      </c>
      <c r="D80" s="4">
        <v>4316575.8600000003</v>
      </c>
      <c r="E80" s="9">
        <f t="shared" si="5"/>
        <v>174.92304007780527</v>
      </c>
      <c r="F80" s="4">
        <v>0</v>
      </c>
      <c r="G80" s="4">
        <v>0</v>
      </c>
      <c r="H80" s="4">
        <v>0</v>
      </c>
      <c r="I80" s="9">
        <f t="shared" si="6"/>
        <v>0</v>
      </c>
      <c r="J80" s="4">
        <v>358488.06</v>
      </c>
      <c r="K80" s="4">
        <v>0</v>
      </c>
      <c r="L80" s="4">
        <v>358488.06</v>
      </c>
      <c r="M80" s="9">
        <f t="shared" si="7"/>
        <v>388.81568329718004</v>
      </c>
      <c r="N80" s="4">
        <v>3958087.8</v>
      </c>
      <c r="O80" s="4">
        <v>0</v>
      </c>
      <c r="P80" s="4">
        <v>3958087.8</v>
      </c>
      <c r="Q80" s="9">
        <f t="shared" si="8"/>
        <v>167.22665934344499</v>
      </c>
    </row>
    <row r="81" spans="1:17" x14ac:dyDescent="0.2">
      <c r="A81" s="11" t="s">
        <v>64</v>
      </c>
      <c r="B81" s="4">
        <v>8970.92</v>
      </c>
      <c r="C81" s="4">
        <v>0</v>
      </c>
      <c r="D81" s="4">
        <v>8970.92</v>
      </c>
      <c r="E81" s="9">
        <f t="shared" si="5"/>
        <v>0.363533654820278</v>
      </c>
      <c r="F81" s="4">
        <v>0</v>
      </c>
      <c r="G81" s="4">
        <v>0</v>
      </c>
      <c r="H81" s="4">
        <v>0</v>
      </c>
      <c r="I81" s="9">
        <f t="shared" si="6"/>
        <v>0</v>
      </c>
      <c r="J81" s="4">
        <v>1896.6</v>
      </c>
      <c r="K81" s="4">
        <v>0</v>
      </c>
      <c r="L81" s="4">
        <v>1896.6</v>
      </c>
      <c r="M81" s="9">
        <f t="shared" si="7"/>
        <v>2.0570498915401298</v>
      </c>
      <c r="N81" s="4">
        <v>7074.32</v>
      </c>
      <c r="O81" s="4">
        <v>0</v>
      </c>
      <c r="P81" s="4">
        <v>7074.32</v>
      </c>
      <c r="Q81" s="9">
        <f t="shared" si="8"/>
        <v>0.29888546199670452</v>
      </c>
    </row>
    <row r="82" spans="1:17" x14ac:dyDescent="0.2">
      <c r="A82" s="11" t="s">
        <v>65</v>
      </c>
      <c r="B82" s="4">
        <v>0</v>
      </c>
      <c r="C82" s="4">
        <v>0</v>
      </c>
      <c r="D82" s="4">
        <v>0</v>
      </c>
      <c r="E82" s="9">
        <f t="shared" si="5"/>
        <v>0</v>
      </c>
      <c r="F82" s="4">
        <v>0</v>
      </c>
      <c r="G82" s="4">
        <v>0</v>
      </c>
      <c r="H82" s="4">
        <v>0</v>
      </c>
      <c r="I82" s="9">
        <f t="shared" si="6"/>
        <v>0</v>
      </c>
      <c r="J82" s="4">
        <v>0</v>
      </c>
      <c r="K82" s="4">
        <v>0</v>
      </c>
      <c r="L82" s="4">
        <v>0</v>
      </c>
      <c r="M82" s="9">
        <f t="shared" si="7"/>
        <v>0</v>
      </c>
      <c r="N82" s="4">
        <v>0</v>
      </c>
      <c r="O82" s="4">
        <v>0</v>
      </c>
      <c r="P82" s="4">
        <v>0</v>
      </c>
      <c r="Q82" s="9">
        <f t="shared" si="8"/>
        <v>0</v>
      </c>
    </row>
    <row r="83" spans="1:17" x14ac:dyDescent="0.2">
      <c r="A83" s="11" t="s">
        <v>66</v>
      </c>
      <c r="B83" s="4">
        <v>143711</v>
      </c>
      <c r="C83" s="4">
        <v>0</v>
      </c>
      <c r="D83" s="4">
        <v>143711</v>
      </c>
      <c r="E83" s="9">
        <f t="shared" si="5"/>
        <v>5.8236819710661747</v>
      </c>
      <c r="F83" s="4">
        <v>0</v>
      </c>
      <c r="G83" s="4">
        <v>0</v>
      </c>
      <c r="H83" s="4">
        <v>0</v>
      </c>
      <c r="I83" s="9">
        <f t="shared" si="6"/>
        <v>0</v>
      </c>
      <c r="J83" s="4">
        <v>7057</v>
      </c>
      <c r="K83" s="4">
        <v>0</v>
      </c>
      <c r="L83" s="4">
        <v>7057</v>
      </c>
      <c r="M83" s="9">
        <f t="shared" si="7"/>
        <v>7.6540130151843817</v>
      </c>
      <c r="N83" s="4">
        <v>136654</v>
      </c>
      <c r="O83" s="4">
        <v>0</v>
      </c>
      <c r="P83" s="4">
        <v>136654</v>
      </c>
      <c r="Q83" s="9">
        <f t="shared" si="8"/>
        <v>5.7735434534623344</v>
      </c>
    </row>
    <row r="85" spans="1:17" x14ac:dyDescent="0.2">
      <c r="A85" s="24" t="s">
        <v>94</v>
      </c>
    </row>
    <row r="86" spans="1:17" x14ac:dyDescent="0.2">
      <c r="A86" s="25" t="s">
        <v>105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1" t="s">
        <v>102</v>
      </c>
    </row>
    <row r="90" spans="1:17" x14ac:dyDescent="0.2">
      <c r="A90" s="24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4000000000000001" header="0.3" footer="0.3"/>
  <pageSetup paperSize="5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Q91"/>
    </sheetView>
  </sheetViews>
  <sheetFormatPr defaultRowHeight="14.25" x14ac:dyDescent="0.2"/>
  <cols>
    <col min="1" max="1" width="35" style="18" bestFit="1" customWidth="1"/>
    <col min="2" max="2" width="19.7109375" style="18" bestFit="1" customWidth="1"/>
    <col min="3" max="3" width="10.85546875" style="18" bestFit="1" customWidth="1"/>
    <col min="4" max="5" width="10.7109375" style="18" customWidth="1"/>
    <col min="6" max="6" width="9.5703125" style="18" bestFit="1" customWidth="1"/>
    <col min="7" max="7" width="10.85546875" style="18" bestFit="1" customWidth="1"/>
    <col min="8" max="16384" width="9.140625" style="18"/>
  </cols>
  <sheetData>
    <row r="1" spans="1:5" ht="14.25" customHeight="1" x14ac:dyDescent="0.2">
      <c r="A1" s="1" t="s">
        <v>78</v>
      </c>
      <c r="B1" s="1" t="s">
        <v>79</v>
      </c>
      <c r="C1" s="19">
        <v>315911251.44000006</v>
      </c>
      <c r="D1" s="19">
        <f>C5+C9+C13</f>
        <v>315911251.44</v>
      </c>
      <c r="E1" s="19">
        <f>C1-D1</f>
        <v>0</v>
      </c>
    </row>
    <row r="2" spans="1:5" x14ac:dyDescent="0.2">
      <c r="A2" s="1"/>
      <c r="B2" s="1" t="s">
        <v>80</v>
      </c>
      <c r="C2" s="19">
        <v>20377106.680000003</v>
      </c>
      <c r="D2" s="19">
        <f>C6+C10+C14</f>
        <v>20377106.680000003</v>
      </c>
      <c r="E2" s="19">
        <f>C2-D2</f>
        <v>0</v>
      </c>
    </row>
    <row r="3" spans="1:5" x14ac:dyDescent="0.2">
      <c r="A3" s="1"/>
      <c r="B3" s="1" t="s">
        <v>81</v>
      </c>
      <c r="C3" s="19">
        <v>336288358.12000006</v>
      </c>
      <c r="D3" s="19">
        <f>C7+C11+C15</f>
        <v>336288358.12</v>
      </c>
      <c r="E3" s="19">
        <f>C3-D3</f>
        <v>0</v>
      </c>
    </row>
    <row r="4" spans="1:5" x14ac:dyDescent="0.2">
      <c r="A4" s="1"/>
      <c r="B4" s="1" t="s">
        <v>82</v>
      </c>
      <c r="C4" s="19">
        <v>13627.602954978323</v>
      </c>
      <c r="D4" s="19"/>
      <c r="E4" s="19"/>
    </row>
    <row r="5" spans="1:5" x14ac:dyDescent="0.2">
      <c r="A5" s="1" t="s">
        <v>75</v>
      </c>
      <c r="B5" s="1" t="s">
        <v>79</v>
      </c>
      <c r="C5" s="19">
        <v>995635.8600000001</v>
      </c>
      <c r="D5" s="19"/>
      <c r="E5" s="19"/>
    </row>
    <row r="6" spans="1:5" x14ac:dyDescent="0.2">
      <c r="A6" s="1"/>
      <c r="B6" s="1" t="s">
        <v>80</v>
      </c>
      <c r="C6" s="19">
        <v>222068.77000000002</v>
      </c>
      <c r="D6" s="19"/>
      <c r="E6" s="19"/>
    </row>
    <row r="7" spans="1:5" x14ac:dyDescent="0.2">
      <c r="A7" s="1"/>
      <c r="B7" s="1" t="s">
        <v>81</v>
      </c>
      <c r="C7" s="19">
        <v>1217704.6299999999</v>
      </c>
      <c r="D7" s="19"/>
      <c r="E7" s="19"/>
    </row>
    <row r="8" spans="1:5" x14ac:dyDescent="0.2">
      <c r="A8" s="1"/>
      <c r="B8" s="1" t="s">
        <v>82</v>
      </c>
      <c r="C8" s="19">
        <v>14159.356162790697</v>
      </c>
      <c r="D8" s="19"/>
      <c r="E8" s="19"/>
    </row>
    <row r="9" spans="1:5" x14ac:dyDescent="0.2">
      <c r="A9" s="1" t="s">
        <v>76</v>
      </c>
      <c r="B9" s="1" t="s">
        <v>79</v>
      </c>
      <c r="C9" s="19">
        <v>11268024.92</v>
      </c>
      <c r="D9" s="19"/>
      <c r="E9" s="19"/>
    </row>
    <row r="10" spans="1:5" x14ac:dyDescent="0.2">
      <c r="A10" s="1"/>
      <c r="B10" s="1" t="s">
        <v>80</v>
      </c>
      <c r="C10" s="19">
        <v>1557369.6099999996</v>
      </c>
      <c r="D10" s="19"/>
      <c r="E10" s="19"/>
    </row>
    <row r="11" spans="1:5" x14ac:dyDescent="0.2">
      <c r="A11" s="1"/>
      <c r="B11" s="1" t="s">
        <v>81</v>
      </c>
      <c r="C11" s="19">
        <v>12825394.530000003</v>
      </c>
      <c r="D11" s="19"/>
      <c r="E11" s="19"/>
    </row>
    <row r="12" spans="1:5" x14ac:dyDescent="0.2">
      <c r="A12" s="1"/>
      <c r="B12" s="1" t="s">
        <v>82</v>
      </c>
      <c r="C12" s="19">
        <v>13910.406214750546</v>
      </c>
      <c r="D12" s="19"/>
      <c r="E12" s="19"/>
    </row>
    <row r="13" spans="1:5" x14ac:dyDescent="0.2">
      <c r="A13" s="1" t="s">
        <v>85</v>
      </c>
      <c r="B13" s="1" t="s">
        <v>79</v>
      </c>
      <c r="C13" s="19">
        <v>303647590.66000003</v>
      </c>
      <c r="D13" s="19"/>
      <c r="E13" s="19"/>
    </row>
    <row r="14" spans="1:5" x14ac:dyDescent="0.2">
      <c r="A14" s="1"/>
      <c r="B14" s="1" t="s">
        <v>80</v>
      </c>
      <c r="C14" s="19">
        <v>18597668.300000004</v>
      </c>
      <c r="D14" s="19"/>
      <c r="E14" s="19"/>
    </row>
    <row r="15" spans="1:5" x14ac:dyDescent="0.2">
      <c r="A15" s="1"/>
      <c r="B15" s="1" t="s">
        <v>81</v>
      </c>
      <c r="C15" s="19">
        <v>322245258.95999998</v>
      </c>
      <c r="D15" s="19"/>
      <c r="E15" s="19"/>
    </row>
    <row r="16" spans="1:5" x14ac:dyDescent="0.2">
      <c r="A16" s="1"/>
      <c r="B16" s="1" t="s">
        <v>82</v>
      </c>
      <c r="C16" s="19">
        <v>13614.654567577843</v>
      </c>
      <c r="D16" s="19"/>
      <c r="E16" s="19"/>
    </row>
    <row r="17" spans="1:7" x14ac:dyDescent="0.2">
      <c r="A17" s="1"/>
      <c r="B17" s="1"/>
      <c r="C17" s="19"/>
      <c r="D17" s="19"/>
      <c r="E17" s="19"/>
    </row>
    <row r="18" spans="1:7" x14ac:dyDescent="0.2">
      <c r="A18" s="1"/>
      <c r="B18" s="1"/>
      <c r="C18" s="19"/>
      <c r="D18" s="19"/>
      <c r="E18" s="19"/>
    </row>
    <row r="19" spans="1:7" x14ac:dyDescent="0.2">
      <c r="A19" s="1"/>
      <c r="B19" s="1"/>
      <c r="C19" s="19"/>
      <c r="D19" s="19"/>
      <c r="E19" s="19"/>
    </row>
    <row r="20" spans="1:7" x14ac:dyDescent="0.2">
      <c r="A20" s="1"/>
      <c r="B20" s="1"/>
      <c r="C20" s="19"/>
      <c r="D20" s="19"/>
      <c r="E20" s="19"/>
    </row>
    <row r="21" spans="1:7" x14ac:dyDescent="0.2">
      <c r="A21" s="1"/>
      <c r="B21" s="1"/>
      <c r="C21" s="19"/>
      <c r="D21" s="19"/>
      <c r="E21" s="19">
        <v>2396012313.2700005</v>
      </c>
      <c r="F21" s="19">
        <v>180134489.64000002</v>
      </c>
      <c r="G21" s="19">
        <v>2576146802.9100003</v>
      </c>
    </row>
    <row r="22" spans="1:7" x14ac:dyDescent="0.2">
      <c r="A22" s="1"/>
      <c r="B22" s="1"/>
      <c r="C22" s="19"/>
      <c r="D22" s="19"/>
      <c r="E22" s="19">
        <v>315911251.44000006</v>
      </c>
      <c r="F22" s="19">
        <v>20377106.680000003</v>
      </c>
      <c r="G22" s="19">
        <v>336288358.12000006</v>
      </c>
    </row>
    <row r="23" spans="1:7" x14ac:dyDescent="0.2">
      <c r="A23" s="1"/>
      <c r="B23" s="1"/>
      <c r="C23" s="19"/>
      <c r="D23" s="19"/>
      <c r="E23" s="19">
        <v>405988354.34999996</v>
      </c>
      <c r="F23" s="19">
        <v>34103577.939999998</v>
      </c>
      <c r="G23" s="19">
        <v>440091932.2899999</v>
      </c>
    </row>
    <row r="24" spans="1:7" x14ac:dyDescent="0.2">
      <c r="A24" s="1"/>
      <c r="B24" s="1"/>
      <c r="C24" s="19"/>
      <c r="D24" s="19"/>
      <c r="E24" s="19">
        <v>131262107.04000001</v>
      </c>
      <c r="F24" s="19">
        <v>10398559.319999998</v>
      </c>
      <c r="G24" s="19">
        <v>141660666.36000001</v>
      </c>
    </row>
    <row r="25" spans="1:7" x14ac:dyDescent="0.2">
      <c r="A25" s="1"/>
      <c r="B25" s="1"/>
      <c r="C25" s="19"/>
      <c r="D25" s="19"/>
      <c r="E25" s="19">
        <v>337894027.18000001</v>
      </c>
      <c r="F25" s="19">
        <v>25866458.940000001</v>
      </c>
      <c r="G25" s="19">
        <v>363760486.12</v>
      </c>
    </row>
    <row r="26" spans="1:7" x14ac:dyDescent="0.2">
      <c r="A26" s="1"/>
      <c r="B26" s="1"/>
      <c r="C26" s="19"/>
      <c r="D26" s="19"/>
      <c r="E26" s="19">
        <v>1204956573.2599998</v>
      </c>
      <c r="F26" s="19">
        <v>89388786.760000005</v>
      </c>
      <c r="G26" s="19">
        <v>1294345360.0199997</v>
      </c>
    </row>
    <row r="27" spans="1:7" x14ac:dyDescent="0.2">
      <c r="A27" s="1"/>
      <c r="B27" s="1"/>
      <c r="C27" s="19"/>
      <c r="D27" s="19"/>
      <c r="E27" s="19">
        <f>SUM(E22:E26)</f>
        <v>2396012313.2699995</v>
      </c>
      <c r="F27" s="19">
        <f>SUM(F22:F26)</f>
        <v>180134489.64000002</v>
      </c>
      <c r="G27" s="19">
        <f>SUM(G22:G26)</f>
        <v>2576146802.9099998</v>
      </c>
    </row>
    <row r="28" spans="1:7" x14ac:dyDescent="0.2">
      <c r="A28" s="1"/>
      <c r="B28" s="1"/>
      <c r="C28" s="19"/>
      <c r="D28" s="19"/>
      <c r="E28" s="19">
        <f>E21-E27</f>
        <v>0</v>
      </c>
      <c r="F28" s="19">
        <f t="shared" ref="F28:G28" si="0">F21-F27</f>
        <v>0</v>
      </c>
      <c r="G28" s="19">
        <f t="shared" si="0"/>
        <v>0</v>
      </c>
    </row>
    <row r="29" spans="1:7" x14ac:dyDescent="0.2">
      <c r="A29" s="1"/>
      <c r="B29" s="1"/>
      <c r="C29" s="19"/>
      <c r="D29" s="19"/>
      <c r="E29" s="19"/>
    </row>
    <row r="30" spans="1:7" x14ac:dyDescent="0.2">
      <c r="A30" s="1"/>
      <c r="B30" s="1"/>
      <c r="C30" s="19"/>
      <c r="D30" s="19"/>
      <c r="E30" s="19"/>
    </row>
    <row r="31" spans="1:7" x14ac:dyDescent="0.2">
      <c r="A31" s="1"/>
      <c r="B31" s="1"/>
      <c r="C31" s="19"/>
      <c r="D31" s="19"/>
      <c r="E31" s="19"/>
    </row>
    <row r="32" spans="1:7" x14ac:dyDescent="0.2">
      <c r="A32" s="1"/>
      <c r="B32" s="1"/>
      <c r="C32" s="19"/>
      <c r="D32" s="19"/>
      <c r="E32" s="19"/>
    </row>
    <row r="33" spans="1:5" x14ac:dyDescent="0.2">
      <c r="A33" s="1"/>
      <c r="B33" s="1"/>
      <c r="C33" s="19"/>
      <c r="D33" s="19"/>
      <c r="E33" s="19"/>
    </row>
    <row r="34" spans="1:5" x14ac:dyDescent="0.2">
      <c r="A34" s="1"/>
      <c r="B34" s="1"/>
      <c r="C34" s="19"/>
      <c r="D34" s="19"/>
      <c r="E34" s="19"/>
    </row>
    <row r="35" spans="1:5" x14ac:dyDescent="0.2">
      <c r="A35" s="1"/>
      <c r="B35" s="1"/>
      <c r="C35" s="19"/>
      <c r="D35" s="19"/>
      <c r="E35" s="19"/>
    </row>
    <row r="36" spans="1:5" x14ac:dyDescent="0.2">
      <c r="A36" s="1"/>
      <c r="B36" s="1"/>
      <c r="C36" s="19"/>
      <c r="D36" s="19"/>
      <c r="E36" s="19"/>
    </row>
    <row r="37" spans="1:5" x14ac:dyDescent="0.2">
      <c r="A37" s="1"/>
      <c r="B37" s="1"/>
      <c r="C37" s="19"/>
      <c r="D37" s="19"/>
      <c r="E37" s="19"/>
    </row>
    <row r="38" spans="1:5" x14ac:dyDescent="0.2">
      <c r="A38" s="1"/>
      <c r="B38" s="1"/>
      <c r="C38" s="19"/>
      <c r="D38" s="19"/>
      <c r="E38" s="19"/>
    </row>
    <row r="39" spans="1:5" x14ac:dyDescent="0.2">
      <c r="A39" s="1"/>
      <c r="B39" s="1"/>
      <c r="C39" s="19"/>
      <c r="D39" s="19"/>
      <c r="E39" s="19"/>
    </row>
    <row r="40" spans="1:5" x14ac:dyDescent="0.2">
      <c r="A40" s="1"/>
      <c r="B40" s="1"/>
      <c r="C40" s="19"/>
      <c r="D40" s="19"/>
      <c r="E40" s="19"/>
    </row>
    <row r="41" spans="1:5" x14ac:dyDescent="0.2">
      <c r="A41" s="1"/>
      <c r="B41" s="1"/>
      <c r="C41" s="19"/>
      <c r="D41" s="19"/>
      <c r="E41" s="19"/>
    </row>
    <row r="42" spans="1:5" x14ac:dyDescent="0.2">
      <c r="A42" s="1"/>
      <c r="B42" s="1"/>
      <c r="C42" s="19"/>
      <c r="D42" s="19"/>
      <c r="E42" s="19"/>
    </row>
    <row r="43" spans="1:5" x14ac:dyDescent="0.2">
      <c r="A43" s="1"/>
      <c r="B43" s="1"/>
      <c r="C43" s="19"/>
      <c r="D43" s="19"/>
      <c r="E43" s="19"/>
    </row>
    <row r="44" spans="1:5" x14ac:dyDescent="0.2">
      <c r="A44" s="1"/>
      <c r="B44" s="1"/>
      <c r="C44" s="19"/>
      <c r="D44" s="19"/>
      <c r="E44" s="19"/>
    </row>
    <row r="45" spans="1:5" x14ac:dyDescent="0.2">
      <c r="A45" s="1"/>
      <c r="B45" s="1"/>
      <c r="C45" s="19"/>
      <c r="D45" s="19"/>
      <c r="E45" s="19"/>
    </row>
    <row r="46" spans="1:5" x14ac:dyDescent="0.2">
      <c r="A46" s="1"/>
      <c r="B46" s="1"/>
      <c r="C46" s="19"/>
      <c r="D46" s="19"/>
      <c r="E46" s="19"/>
    </row>
    <row r="47" spans="1:5" x14ac:dyDescent="0.2">
      <c r="A47" s="1"/>
      <c r="B47" s="1"/>
      <c r="C47" s="19"/>
      <c r="D47" s="19"/>
      <c r="E47" s="19"/>
    </row>
    <row r="48" spans="1:5" x14ac:dyDescent="0.2">
      <c r="A48" s="1"/>
      <c r="B48" s="1"/>
      <c r="C48" s="19"/>
      <c r="D48" s="19"/>
      <c r="E48" s="19"/>
    </row>
    <row r="49" spans="1:5" x14ac:dyDescent="0.2">
      <c r="A49" s="1"/>
      <c r="B49" s="1"/>
      <c r="C49" s="19"/>
      <c r="D49" s="19"/>
      <c r="E49" s="19"/>
    </row>
    <row r="50" spans="1:5" x14ac:dyDescent="0.2">
      <c r="A50" s="1"/>
      <c r="B50" s="1"/>
      <c r="C50" s="19"/>
      <c r="D50" s="19"/>
      <c r="E50" s="19"/>
    </row>
    <row r="51" spans="1:5" x14ac:dyDescent="0.2">
      <c r="A51" s="1"/>
      <c r="B51" s="1"/>
      <c r="C51" s="19"/>
      <c r="D51" s="19"/>
      <c r="E51" s="19"/>
    </row>
    <row r="52" spans="1:5" x14ac:dyDescent="0.2">
      <c r="A52" s="1"/>
      <c r="B52" s="1"/>
      <c r="C52" s="19"/>
      <c r="D52" s="19"/>
      <c r="E52" s="19"/>
    </row>
    <row r="53" spans="1:5" x14ac:dyDescent="0.2">
      <c r="A53" s="1"/>
      <c r="B53" s="1"/>
      <c r="C53" s="19"/>
      <c r="D53" s="19"/>
      <c r="E53" s="19"/>
    </row>
    <row r="54" spans="1:5" x14ac:dyDescent="0.2">
      <c r="A54" s="1"/>
      <c r="B54" s="1"/>
      <c r="C54" s="19"/>
      <c r="D54" s="19"/>
      <c r="E54" s="19"/>
    </row>
    <row r="55" spans="1:5" x14ac:dyDescent="0.2">
      <c r="A55" s="1"/>
      <c r="B55" s="1"/>
      <c r="C55" s="19"/>
      <c r="D55" s="19"/>
      <c r="E55" s="19"/>
    </row>
    <row r="56" spans="1:5" x14ac:dyDescent="0.2">
      <c r="A56" s="1"/>
      <c r="B56" s="1"/>
      <c r="C56" s="19"/>
      <c r="D56" s="19"/>
      <c r="E56" s="19"/>
    </row>
    <row r="57" spans="1:5" x14ac:dyDescent="0.2">
      <c r="A57" s="1"/>
      <c r="B57" s="1"/>
      <c r="C57" s="19"/>
      <c r="D57" s="19"/>
      <c r="E57" s="19"/>
    </row>
    <row r="58" spans="1:5" x14ac:dyDescent="0.2">
      <c r="A58" s="1"/>
      <c r="B58" s="1"/>
      <c r="C58" s="19"/>
      <c r="D58" s="19"/>
      <c r="E58" s="19"/>
    </row>
    <row r="59" spans="1:5" x14ac:dyDescent="0.2">
      <c r="A59" s="1"/>
      <c r="B59" s="1"/>
      <c r="C59" s="19"/>
      <c r="D59" s="19"/>
      <c r="E59" s="19"/>
    </row>
    <row r="60" spans="1:5" x14ac:dyDescent="0.2">
      <c r="A60" s="1"/>
      <c r="B60" s="1"/>
      <c r="C60" s="19"/>
      <c r="D60" s="19"/>
      <c r="E60" s="19"/>
    </row>
    <row r="61" spans="1:5" x14ac:dyDescent="0.2">
      <c r="A61" s="1"/>
      <c r="B61" s="1"/>
      <c r="C61" s="19"/>
      <c r="D61" s="19"/>
      <c r="E61" s="19"/>
    </row>
    <row r="62" spans="1:5" x14ac:dyDescent="0.2">
      <c r="A62" s="1"/>
      <c r="B62" s="1"/>
      <c r="C62" s="19"/>
      <c r="D62" s="19"/>
      <c r="E62" s="19"/>
    </row>
    <row r="63" spans="1:5" x14ac:dyDescent="0.2">
      <c r="A63" s="1"/>
      <c r="B63" s="1"/>
      <c r="C63" s="19"/>
      <c r="D63" s="19"/>
      <c r="E63" s="19"/>
    </row>
    <row r="64" spans="1:5" x14ac:dyDescent="0.2">
      <c r="A64" s="1"/>
      <c r="B64" s="1"/>
      <c r="C64" s="19"/>
      <c r="D64" s="19"/>
      <c r="E64" s="19"/>
    </row>
    <row r="65" spans="1:5" x14ac:dyDescent="0.2">
      <c r="A65" s="1"/>
      <c r="B65" s="1"/>
      <c r="C65" s="19"/>
      <c r="D65" s="19"/>
      <c r="E65" s="19"/>
    </row>
    <row r="66" spans="1:5" x14ac:dyDescent="0.2">
      <c r="A66" s="1"/>
      <c r="B66" s="1"/>
      <c r="C66" s="19"/>
      <c r="D66" s="19"/>
      <c r="E66" s="19"/>
    </row>
    <row r="67" spans="1:5" x14ac:dyDescent="0.2">
      <c r="A67" s="1"/>
      <c r="B67" s="1"/>
      <c r="C67" s="19"/>
      <c r="D67" s="19"/>
      <c r="E67" s="19"/>
    </row>
    <row r="68" spans="1:5" x14ac:dyDescent="0.2">
      <c r="A68" s="1"/>
      <c r="B68" s="1"/>
      <c r="C68" s="19"/>
      <c r="D68" s="19"/>
      <c r="E68" s="19"/>
    </row>
    <row r="69" spans="1:5" x14ac:dyDescent="0.2">
      <c r="A69" s="1"/>
      <c r="B69" s="1"/>
      <c r="C69" s="19"/>
      <c r="D69" s="19"/>
      <c r="E69" s="19"/>
    </row>
    <row r="70" spans="1:5" x14ac:dyDescent="0.2">
      <c r="A70" s="1"/>
      <c r="B70" s="1"/>
      <c r="C70" s="19"/>
      <c r="D70" s="19"/>
      <c r="E70" s="19"/>
    </row>
    <row r="71" spans="1:5" x14ac:dyDescent="0.2">
      <c r="A71" s="1"/>
      <c r="B71" s="1"/>
      <c r="C71" s="19"/>
      <c r="D71" s="19"/>
      <c r="E71" s="19"/>
    </row>
    <row r="72" spans="1:5" x14ac:dyDescent="0.2">
      <c r="A72" s="1"/>
      <c r="B72" s="1"/>
      <c r="C72" s="19"/>
      <c r="D72" s="19"/>
      <c r="E72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>
      <selection sqref="A1:Q91"/>
    </sheetView>
  </sheetViews>
  <sheetFormatPr defaultRowHeight="11.25" x14ac:dyDescent="0.2"/>
  <cols>
    <col min="1" max="1" width="10.5703125" style="1" bestFit="1" customWidth="1"/>
    <col min="2" max="2" width="40.42578125" style="1" bestFit="1" customWidth="1"/>
    <col min="3" max="3" width="19.28515625" style="19" bestFit="1" customWidth="1"/>
    <col min="4" max="4" width="19.85546875" style="19" bestFit="1" customWidth="1"/>
    <col min="5" max="5" width="20" style="19" bestFit="1" customWidth="1"/>
    <col min="6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OPWDD Statewide</vt:lpstr>
      <vt:lpstr>OPWDD FIDA Region</vt:lpstr>
      <vt:lpstr>OPWDD Central Region</vt:lpstr>
      <vt:lpstr>OPWDD Northern Region</vt:lpstr>
      <vt:lpstr>OPWDD Western Region</vt:lpstr>
      <vt:lpstr>OPWDD State Wards</vt:lpstr>
      <vt:lpstr>Sheet1</vt:lpstr>
      <vt:lpstr>Sheet2</vt:lpstr>
    </vt:vector>
  </TitlesOfParts>
  <Company>New York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Asimakopoulos</dc:creator>
  <cp:lastModifiedBy>Stefan Kidalowski</cp:lastModifiedBy>
  <cp:lastPrinted>2013-07-09T19:43:35Z</cp:lastPrinted>
  <dcterms:created xsi:type="dcterms:W3CDTF">2013-07-03T13:39:17Z</dcterms:created>
  <dcterms:modified xsi:type="dcterms:W3CDTF">2013-08-12T16:45:53Z</dcterms:modified>
</cp:coreProperties>
</file>