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progress_updates\docs\"/>
    </mc:Choice>
  </mc:AlternateContent>
  <xr:revisionPtr revIDLastSave="0" documentId="10_ncr:100000_{879835DC-C702-4BC8-B81F-BD609E59019F}" xr6:coauthVersionLast="31" xr6:coauthVersionMax="31" xr10:uidLastSave="{00000000-0000-0000-0000-000000000000}"/>
  <bookViews>
    <workbookView xWindow="1080" yWindow="0" windowWidth="21570" windowHeight="7950" tabRatio="770" firstSheet="1" activeTab="1" xr2:uid="{00000000-000D-0000-FFFF-FFFF00000000}"/>
  </bookViews>
  <sheets>
    <sheet name="Phase 1 original" sheetId="4" state="hidden" r:id="rId1"/>
    <sheet name="Phase 1" sheetId="1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2" l="1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D90" i="12" l="1"/>
  <c r="D88" i="12"/>
  <c r="D86" i="12"/>
  <c r="D85" i="12"/>
  <c r="D84" i="12"/>
  <c r="D89" i="12"/>
  <c r="D87" i="12"/>
  <c r="D91" i="12" l="1"/>
  <c r="D92" i="12" s="1"/>
</calcChain>
</file>

<file path=xl/sharedStrings.xml><?xml version="1.0" encoding="utf-8"?>
<sst xmlns="http://schemas.openxmlformats.org/spreadsheetml/2006/main" count="486" uniqueCount="240">
  <si>
    <t>Completed</t>
  </si>
  <si>
    <t>Reduce and Control Utilization of Certified Home Health Agency Services</t>
  </si>
  <si>
    <t>Feb. 2013</t>
  </si>
  <si>
    <t>Reduce Medicaid Managed Care and Family Health Plus Profit (from 3% to 1%)</t>
  </si>
  <si>
    <t>Sept. 2011</t>
  </si>
  <si>
    <t>Eliminate Direct Marketing of Medicaid Recipients by Medicaid Managed Care Plans</t>
  </si>
  <si>
    <t>Jan. 2012</t>
  </si>
  <si>
    <t>Bundle Pharmacy into MMC</t>
  </si>
  <si>
    <t>Dec. 2011</t>
  </si>
  <si>
    <t>Preschool/School Supportive Health Services Program (SSHSP) Cost Study</t>
  </si>
  <si>
    <t>Restructure Reimbursement for Proprietary Nursing Homes</t>
  </si>
  <si>
    <t>Comprehensive fee-for-service pharmacy reform</t>
  </si>
  <si>
    <t>Reduce fee-for-service dental payment on select procedures</t>
  </si>
  <si>
    <t>Streamline the Processing of Nursing Home Rate Appeals</t>
  </si>
  <si>
    <t>Payment for Enteral Formula with Medical Necessity Criteria</t>
  </si>
  <si>
    <t>Nov. 2011</t>
  </si>
  <si>
    <t>Remove Physician Component from Ambulatory Patient Group (APG) Base Rates</t>
  </si>
  <si>
    <t>June. 2011</t>
  </si>
  <si>
    <t>Utilization Controls on Behavioral Health Clinics</t>
  </si>
  <si>
    <t>June. 2013</t>
  </si>
  <si>
    <t>Reduce Transportation Costs through Regional Management Recommended Targeted Fee Actions</t>
  </si>
  <si>
    <t>Align Payment for Prescription Footwear with Medical Necessity</t>
  </si>
  <si>
    <t>Eliminate worker recruitment and retention</t>
  </si>
  <si>
    <t>April. 2011</t>
  </si>
  <si>
    <t>Establish Utilization Limits for PT, OT,  and Speech Therapy/Pathology</t>
  </si>
  <si>
    <t>June. 2012</t>
  </si>
  <si>
    <t>Eliminate Case Mix Adj for AIDS Nursing Svcs in CHHA and LTHHCP Programs</t>
  </si>
  <si>
    <t>Sept. 2012</t>
  </si>
  <si>
    <t>Limit MA coverage for compression stockings to the MC criteria, include coverage during pregnancy.</t>
  </si>
  <si>
    <t>Reimburse Art 28 clinics for HIV counseling/testing using APGs</t>
  </si>
  <si>
    <t>Adjust 340B Drug  payment in 340B-eligible clinics via Ambulatory Patient Groups (APGs)</t>
  </si>
  <si>
    <t>Increase coverage of tobacco cessation counseling</t>
  </si>
  <si>
    <t>Delink Workers Compensation and No Fault Rates from Medicaid</t>
  </si>
  <si>
    <t>Home Care Worker Parity - CHHA / LTHHCP / MLTC</t>
  </si>
  <si>
    <t>Assist Preservation of Essential Safety-Net Hospitals, Nursing Homes and D&amp;TCs</t>
  </si>
  <si>
    <t>Dec. 2013</t>
  </si>
  <si>
    <t>Repatriate Individuals in out of state placements</t>
  </si>
  <si>
    <t>Uniform Assessment Tool (UAT) for LTC</t>
  </si>
  <si>
    <t>April. 2013</t>
  </si>
  <si>
    <t>Expand current statewide Patient-Centered Medical Homes (PCMH)</t>
  </si>
  <si>
    <t>May. 2012</t>
  </si>
  <si>
    <t>Reduce Reimbursement for Hospital Acquired Conditions and Potentially Preventable Conditions</t>
  </si>
  <si>
    <t>July. 2011</t>
  </si>
  <si>
    <t>Expand SBIRT for alcohol/drug to hospital clinic, DTC and office settings.</t>
  </si>
  <si>
    <t>Implement Health Home for High-Cost, High-Need Enrollees</t>
  </si>
  <si>
    <t>Mandatory Enrollment in MLTC Plans/Health Home Conversion</t>
  </si>
  <si>
    <t>Establish behavioral health organizations to manage carved-out behavioral health services</t>
  </si>
  <si>
    <t>Feb. 2012</t>
  </si>
  <si>
    <t>Develop Initiatives to Integrate and Manage Care for Dual Eligibles</t>
  </si>
  <si>
    <t>Centralize Responsibility for Medicaid Estate Recovery Process</t>
  </si>
  <si>
    <t>Dec. 2012</t>
  </si>
  <si>
    <t>Reduce Inappropriate Use of Certain Services</t>
  </si>
  <si>
    <t>Require Hospitals and Nursing Homes to provide Patient Centered Palliative Care</t>
  </si>
  <si>
    <t>Accelerate IPRO Review of Medically Managed Detox (Hosp)</t>
  </si>
  <si>
    <t>Oct. 2011</t>
  </si>
  <si>
    <t>State Authority to Supervise Integration of Health Services and Providers to Minimize Anti-Trust Exposure</t>
  </si>
  <si>
    <t>Reform Medical Malpractice and Patient Safety</t>
  </si>
  <si>
    <t>Expand the Definition of Estate</t>
  </si>
  <si>
    <t>Administrative Renewal for Aged and Permanently Disabled</t>
  </si>
  <si>
    <t>Audit Cost Reports (rather than certification)</t>
  </si>
  <si>
    <t>April. 2012</t>
  </si>
  <si>
    <t>Disregard retirement assets such as 401K plans for MBI-WPD</t>
  </si>
  <si>
    <t>Implement the new waiver for LTHHCP</t>
  </si>
  <si>
    <t>Accelerate State Assumption of Medicaid Program Authorization</t>
  </si>
  <si>
    <t>Eliminate Duplicative Behavioral Health Hosp Surveys</t>
  </si>
  <si>
    <t>Eliminate or modify unnecessary regulations and improvements for capital access</t>
  </si>
  <si>
    <t>Develop an Automated Exchange/Medicaid Eligibility System</t>
  </si>
  <si>
    <t>Develop innovative telemedicine applications by reducing regul. barriers and providing $ incentives</t>
  </si>
  <si>
    <t>Enhance and improve the State's Medicaid program integrity efforts.</t>
  </si>
  <si>
    <t>Align Medicare Part B clinic coinsurance with Medicaid coverage and rates</t>
  </si>
  <si>
    <t>Decrease the Incidence and Improve Treatment of Pressure Ulcers</t>
  </si>
  <si>
    <t>Supportive Housing Initiative</t>
  </si>
  <si>
    <t>Change in scope of practice for mid-level providers to promote efficiency and lower Medicaid costs.</t>
  </si>
  <si>
    <t>Expand Hospice</t>
  </si>
  <si>
    <t>Create an office for development of patient-centered primary care initiatives</t>
  </si>
  <si>
    <t>Accountable Care Organizations (ACOs)</t>
  </si>
  <si>
    <t>Redesign NYS bedhold policy for nursing homes.</t>
  </si>
  <si>
    <t>Jan. 2013</t>
  </si>
  <si>
    <t>Adjust Reimbursement Rates to Support Efforts to Address Health Disparities</t>
  </si>
  <si>
    <t>Facilitating Co-Located physical health/behavioral health/developmental disabiilty services</t>
  </si>
  <si>
    <t>June.2013</t>
  </si>
  <si>
    <t>Enrollment and Retention Simplification</t>
  </si>
  <si>
    <t>Establish a Housing Disregard as Incentive to Join MLTC</t>
  </si>
  <si>
    <t>Oct. 2012</t>
  </si>
  <si>
    <t>Maximize Peer Services</t>
  </si>
  <si>
    <t>Apply 60 Month Look Back Period to Non-Institutional LTC</t>
  </si>
  <si>
    <t>Cancelled</t>
  </si>
  <si>
    <t>Nursing Home Sprinkler Loan Pool</t>
  </si>
  <si>
    <t>Allow consumer direction in MLTC; provide regulatory framework for CDPAP</t>
  </si>
  <si>
    <t>Convert a portion of Family Planning grants to Medicaid rate reimbursement</t>
  </si>
  <si>
    <t>Establish various MRT workgroups</t>
  </si>
  <si>
    <t>Managed Care Population and Benefit Expansion, Access to Services, and Consumer Rights</t>
  </si>
  <si>
    <t>In Progress</t>
  </si>
  <si>
    <t>LTC insurance proposals</t>
  </si>
  <si>
    <t>Family Planning Benefit Program as a State Plan Service</t>
  </si>
  <si>
    <t>Jan. 2014</t>
  </si>
  <si>
    <t>Expand Managed Addiction Treatment Program (MATS)</t>
  </si>
  <si>
    <t>Global Spending Cap on Medicaid Expenditures</t>
  </si>
  <si>
    <t>Reform  Personal Care Services Program in NYC</t>
  </si>
  <si>
    <t xml:space="preserve">Mitigate Negative Provider Impacts from Implementing Nursing Home Rebasing  </t>
  </si>
  <si>
    <t xml:space="preserve">Expanded Pharmacy Reimbursement Controls  </t>
  </si>
  <si>
    <t xml:space="preserve">Expand Downstate FQHC Region  </t>
  </si>
  <si>
    <t>Eliminate Long Term Care Assessment Center Funding</t>
  </si>
  <si>
    <t>Status</t>
  </si>
  <si>
    <t>Date Completed</t>
  </si>
  <si>
    <t>Remarks and Updates to associated documents</t>
  </si>
  <si>
    <t xml:space="preserve">Division Lead </t>
  </si>
  <si>
    <t>DHCF</t>
  </si>
  <si>
    <t>Team Lead</t>
  </si>
  <si>
    <t>Charles Tobey</t>
  </si>
  <si>
    <t>DMC</t>
  </si>
  <si>
    <t>Paul Souliske</t>
  </si>
  <si>
    <t>Adella Lamb</t>
  </si>
  <si>
    <t>DFPP</t>
  </si>
  <si>
    <t>Kim Leonard</t>
  </si>
  <si>
    <t>Constance Donohue</t>
  </si>
  <si>
    <t xml:space="preserve">Cynthia Treis </t>
  </si>
  <si>
    <t>Mary Carroll</t>
  </si>
  <si>
    <t>Alan Maughan</t>
  </si>
  <si>
    <t>Steve Simmons</t>
  </si>
  <si>
    <t>DPRUM</t>
  </si>
  <si>
    <t>Jonathan Bick</t>
  </si>
  <si>
    <t>Judy Arnold</t>
  </si>
  <si>
    <t>Wendy Butz</t>
  </si>
  <si>
    <t>DCE</t>
  </si>
  <si>
    <t>Mark Kissinger</t>
  </si>
  <si>
    <t>DFRS</t>
  </si>
  <si>
    <t>Foster Gesten</t>
  </si>
  <si>
    <t>DLTC</t>
  </si>
  <si>
    <t>Lora Lefebvre</t>
  </si>
  <si>
    <t>OHIP</t>
  </si>
  <si>
    <t>Lydia Kosinski</t>
  </si>
  <si>
    <t>Joseph Sohn</t>
  </si>
  <si>
    <t>Tim Casey, Charles Tobey</t>
  </si>
  <si>
    <t>Donna Haskin</t>
  </si>
  <si>
    <t>DOH/DHCF</t>
  </si>
  <si>
    <t>Janet Baggetta</t>
  </si>
  <si>
    <t>OLTC/DHCBS</t>
  </si>
  <si>
    <t>Mary Ann Anglin</t>
  </si>
  <si>
    <t>OHSM/DFRS</t>
  </si>
  <si>
    <t>Lora Lefebvre, John Gahan</t>
  </si>
  <si>
    <t>OLTC</t>
  </si>
  <si>
    <t xml:space="preserve">Jacqueline Pappalardi </t>
  </si>
  <si>
    <t>K. John Russell</t>
  </si>
  <si>
    <t>DQE</t>
  </si>
  <si>
    <t>Mark Shutts</t>
  </si>
  <si>
    <t>Priscilla Smith</t>
  </si>
  <si>
    <t>Deirdre Astin</t>
  </si>
  <si>
    <t>Bob Myers (OMH)</t>
  </si>
  <si>
    <t>OMIG</t>
  </si>
  <si>
    <t>Jeff Flora</t>
  </si>
  <si>
    <t>Ann Heilmann</t>
  </si>
  <si>
    <t>OHSM - DPSQ</t>
  </si>
  <si>
    <t>Anna D. Colello</t>
  </si>
  <si>
    <t>OHSM</t>
  </si>
  <si>
    <t>Jane Casale</t>
  </si>
  <si>
    <t>OLTC - DHCBS</t>
  </si>
  <si>
    <t xml:space="preserve">DMC </t>
  </si>
  <si>
    <t>Jennifer Dean</t>
  </si>
  <si>
    <t>OHSM/OMH/OASAS</t>
  </si>
  <si>
    <t>Mike Holley</t>
  </si>
  <si>
    <t>Systems/DCE</t>
  </si>
  <si>
    <t>Joan Sicard</t>
  </si>
  <si>
    <t xml:space="preserve">OMIG </t>
  </si>
  <si>
    <t>Katherine Napoli, Alicia Whitlingum</t>
  </si>
  <si>
    <t>Ron Bass</t>
  </si>
  <si>
    <t xml:space="preserve">Jackie Pappalardi </t>
  </si>
  <si>
    <t>Mary Hart</t>
  </si>
  <si>
    <t>May. 2014</t>
  </si>
  <si>
    <t xml:space="preserve">OLTC  </t>
  </si>
  <si>
    <t>Robert Loftus</t>
  </si>
  <si>
    <t>Hope Plavin</t>
  </si>
  <si>
    <t>Jacqueline Allaman</t>
  </si>
  <si>
    <t>Coverage and Enrollment</t>
  </si>
  <si>
    <t>DFFP</t>
  </si>
  <si>
    <t>Lana I. Earle</t>
  </si>
  <si>
    <t>Jason Helgerson</t>
  </si>
  <si>
    <t>DOIT</t>
  </si>
  <si>
    <t>Mark Malone</t>
  </si>
  <si>
    <t>Mark Shutts, Shaneeva Norbi</t>
  </si>
  <si>
    <t xml:space="preserve">OLTC/DHCBS </t>
  </si>
  <si>
    <t>Margaret Willard</t>
  </si>
  <si>
    <t>OLTC/CHCBS</t>
  </si>
  <si>
    <t>Linda Gowdy</t>
  </si>
  <si>
    <t>Rob Kent (OASAS)</t>
  </si>
  <si>
    <t>Denise Spor</t>
  </si>
  <si>
    <t>DCM</t>
  </si>
  <si>
    <t xml:space="preserve">Linda Gowdy </t>
  </si>
  <si>
    <t>Mark Bertozzi</t>
  </si>
  <si>
    <t>Elsie Chun</t>
  </si>
  <si>
    <t>Elsie Chun (for active project)</t>
  </si>
  <si>
    <t xml:space="preserve">Rebecca Fuller Gray </t>
  </si>
  <si>
    <t>Lisa Uhlman</t>
  </si>
  <si>
    <t>DPDM</t>
  </si>
  <si>
    <t>Dawn Oliver</t>
  </si>
  <si>
    <t>OPCHSM</t>
  </si>
  <si>
    <t xml:space="preserve">Cancelled </t>
  </si>
  <si>
    <t xml:space="preserve">Completed </t>
  </si>
  <si>
    <t xml:space="preserve">Merged </t>
  </si>
  <si>
    <t>Substantively complete</t>
  </si>
  <si>
    <t xml:space="preserve">Suspended </t>
  </si>
  <si>
    <t xml:space="preserve">In Progress </t>
  </si>
  <si>
    <t>Included in MRT Waiver</t>
  </si>
  <si>
    <t>Phase 1</t>
  </si>
  <si>
    <t>(#89) [4647]</t>
  </si>
  <si>
    <t>Total</t>
  </si>
  <si>
    <t>June 2013</t>
  </si>
  <si>
    <t>June 2012</t>
  </si>
  <si>
    <t>Remain open</t>
  </si>
  <si>
    <t>MRT          Project #</t>
  </si>
  <si>
    <t>Patricia Sheppard</t>
  </si>
  <si>
    <t>Project/Task Description</t>
  </si>
  <si>
    <t xml:space="preserve">MRT      Project # </t>
  </si>
  <si>
    <t>Merged #90</t>
  </si>
  <si>
    <t>Merged #89</t>
  </si>
  <si>
    <t>Add to Completed MRT Proposal table</t>
  </si>
  <si>
    <t xml:space="preserve">No Division listed (Greg Allen listed in field) </t>
  </si>
  <si>
    <t xml:space="preserve">No Division listed (Carla Williams listed in field) </t>
  </si>
  <si>
    <t xml:space="preserve">No Division listed </t>
  </si>
  <si>
    <t xml:space="preserve">#147(partial) is listed on the Completed MRT Proposal table and is listed on the MRT Proposals Project Management Plan (open items).  Maintained as Substantively Completed in the Phase 1 Project Status Chart. </t>
  </si>
  <si>
    <t>Several additional project leads listed for the 3 sub-projects.</t>
  </si>
  <si>
    <t xml:space="preserve">Add to Completed MRT Proposal table </t>
  </si>
  <si>
    <t xml:space="preserve">No Division or team lead listed.  Work Plan states that this was transitioned from 1115 Waiver to State Plan; NOT INCLUDED AS THIS INFO IS NOT CAPTURED IN COMPLETED FILE - No info cell </t>
  </si>
  <si>
    <t xml:space="preserve">No Division listed (John Ulberg listed in field).  Different team leads for 2 subprojects (as reflected). </t>
  </si>
  <si>
    <t>Lana Earle</t>
  </si>
  <si>
    <t xml:space="preserve">#4156 or 4165 – Titled “Mitigate Negative Provider Impacts from Implementing Nursing Home Rebasing.”  Described as 4156 in the Completed MRT Proposal table and 4165 in Phase 1 Project Status Chart.  ASSIGNED #4156 on 9/17  </t>
  </si>
  <si>
    <t xml:space="preserve">No Division or team lead listed in completed table. </t>
  </si>
  <si>
    <t>July 2015</t>
  </si>
  <si>
    <t>MRT Phase 1 Project Status</t>
  </si>
  <si>
    <t xml:space="preserve">        Project/Task Description</t>
  </si>
  <si>
    <t xml:space="preserve">Merged #133 </t>
  </si>
  <si>
    <t>Merged #8401</t>
  </si>
  <si>
    <t>Jan 2016</t>
  </si>
  <si>
    <t>May 2011</t>
  </si>
  <si>
    <t>Dec 2011</t>
  </si>
  <si>
    <t>Aug 2011</t>
  </si>
  <si>
    <t>Nov 2011</t>
  </si>
  <si>
    <t>June 2011</t>
  </si>
  <si>
    <t>Sept 2011</t>
  </si>
  <si>
    <t>April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</si>
</sst>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10" fontId="6" fillId="0" borderId="0" xfId="3" applyNumberFormat="1" applyFont="1" applyProtection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6" fillId="0" borderId="5" xfId="0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2" xfId="0" applyNumberFormat="1" applyFont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3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right"/>
      <protection locked="0"/>
    </xf>
    <xf numFmtId="49" fontId="6" fillId="0" borderId="4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49" fontId="4" fillId="3" borderId="12" xfId="0" applyNumberFormat="1" applyFont="1" applyFill="1" applyBorder="1" applyAlignment="1" applyProtection="1">
      <alignment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49" fontId="4" fillId="3" borderId="10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10" fillId="3" borderId="12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 applyProtection="1">
      <alignment vertical="center"/>
      <protection locked="0"/>
    </xf>
    <xf numFmtId="0" fontId="9" fillId="3" borderId="17" xfId="0" applyFont="1" applyFill="1" applyBorder="1" applyAlignment="1" applyProtection="1">
      <alignment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164" fontId="3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wrapText="1"/>
      <protection locked="0"/>
    </xf>
  </cellXfs>
  <cellStyles count="4">
    <cellStyle name="Normal" xfId="0" builtinId="0"/>
    <cellStyle name="Normal 2" xfId="1" xr:uid="{00000000-0005-0000-0000-000001000000}"/>
    <cellStyle name="Normal 3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showRuler="0" zoomScaleNormal="100" workbookViewId="0"/>
  </sheetViews>
  <sheetFormatPr defaultRowHeight="15" x14ac:dyDescent="0.25"/>
  <cols>
    <col min="1" max="1" width="10.85546875" style="13" customWidth="1"/>
    <col min="2" max="2" width="46.28515625" style="9" customWidth="1"/>
    <col min="3" max="3" width="13.28515625" style="46" customWidth="1"/>
    <col min="4" max="4" width="12.28515625" style="68" bestFit="1" customWidth="1"/>
    <col min="5" max="5" width="9.85546875" style="44" customWidth="1"/>
    <col min="6" max="6" width="14.28515625" style="44" customWidth="1"/>
    <col min="7" max="7" width="26.140625" style="45" customWidth="1"/>
    <col min="8" max="8" width="18.42578125" style="5" customWidth="1"/>
    <col min="9" max="16384" width="9.140625" style="9"/>
  </cols>
  <sheetData>
    <row r="1" spans="1:8" ht="45" x14ac:dyDescent="0.2">
      <c r="A1" s="51" t="s">
        <v>209</v>
      </c>
      <c r="B1" s="52" t="s">
        <v>211</v>
      </c>
      <c r="C1" s="53" t="s">
        <v>103</v>
      </c>
      <c r="D1" s="63" t="s">
        <v>104</v>
      </c>
      <c r="E1" s="54" t="s">
        <v>106</v>
      </c>
      <c r="F1" s="54" t="s">
        <v>108</v>
      </c>
      <c r="G1" s="55" t="s">
        <v>105</v>
      </c>
    </row>
    <row r="2" spans="1:8" x14ac:dyDescent="0.2">
      <c r="A2" s="11"/>
      <c r="B2" s="30"/>
      <c r="C2" s="12"/>
      <c r="D2" s="64"/>
      <c r="E2" s="11"/>
      <c r="F2" s="11"/>
      <c r="G2" s="12"/>
    </row>
    <row r="3" spans="1:8" ht="30" customHeight="1" x14ac:dyDescent="0.2">
      <c r="A3" s="10">
        <v>5</v>
      </c>
      <c r="B3" s="1" t="s">
        <v>1</v>
      </c>
      <c r="C3" s="35" t="s">
        <v>0</v>
      </c>
      <c r="D3" s="65" t="s">
        <v>2</v>
      </c>
      <c r="E3" s="36" t="s">
        <v>107</v>
      </c>
      <c r="F3" s="36" t="s">
        <v>109</v>
      </c>
      <c r="G3" s="37"/>
    </row>
    <row r="4" spans="1:8" ht="30" customHeight="1" x14ac:dyDescent="0.2">
      <c r="A4" s="11">
        <v>6</v>
      </c>
      <c r="B4" s="2" t="s">
        <v>3</v>
      </c>
      <c r="C4" s="33" t="s">
        <v>0</v>
      </c>
      <c r="D4" s="66" t="s">
        <v>4</v>
      </c>
      <c r="E4" s="8" t="s">
        <v>110</v>
      </c>
      <c r="F4" s="8" t="s">
        <v>111</v>
      </c>
      <c r="G4" s="38"/>
    </row>
    <row r="5" spans="1:8" ht="30" customHeight="1" x14ac:dyDescent="0.2">
      <c r="A5" s="11">
        <v>10</v>
      </c>
      <c r="B5" s="2" t="s">
        <v>5</v>
      </c>
      <c r="C5" s="33" t="s">
        <v>0</v>
      </c>
      <c r="D5" s="66" t="s">
        <v>6</v>
      </c>
      <c r="E5" s="8" t="s">
        <v>110</v>
      </c>
      <c r="F5" s="8" t="s">
        <v>112</v>
      </c>
      <c r="G5" s="38"/>
    </row>
    <row r="6" spans="1:8" ht="30" customHeight="1" x14ac:dyDescent="0.2">
      <c r="A6" s="11">
        <v>11</v>
      </c>
      <c r="B6" s="2" t="s">
        <v>7</v>
      </c>
      <c r="C6" s="33" t="s">
        <v>0</v>
      </c>
      <c r="D6" s="66" t="s">
        <v>8</v>
      </c>
      <c r="E6" s="8" t="s">
        <v>113</v>
      </c>
      <c r="F6" s="8" t="s">
        <v>114</v>
      </c>
      <c r="G6" s="38"/>
    </row>
    <row r="7" spans="1:8" ht="30" customHeight="1" x14ac:dyDescent="0.2">
      <c r="A7" s="11">
        <v>13</v>
      </c>
      <c r="B7" s="4" t="s">
        <v>9</v>
      </c>
      <c r="C7" s="34" t="s">
        <v>0</v>
      </c>
      <c r="D7" s="66" t="s">
        <v>232</v>
      </c>
      <c r="E7" s="8" t="s">
        <v>113</v>
      </c>
      <c r="F7" s="8" t="s">
        <v>115</v>
      </c>
      <c r="G7" s="8"/>
      <c r="H7" s="62"/>
    </row>
    <row r="8" spans="1:8" ht="30" customHeight="1" x14ac:dyDescent="0.2">
      <c r="A8" s="11">
        <v>14</v>
      </c>
      <c r="B8" s="2" t="s">
        <v>10</v>
      </c>
      <c r="C8" s="33" t="s">
        <v>0</v>
      </c>
      <c r="D8" s="48" t="s">
        <v>234</v>
      </c>
      <c r="E8" s="8" t="s">
        <v>107</v>
      </c>
      <c r="F8" s="8" t="s">
        <v>116</v>
      </c>
      <c r="G8" s="38"/>
    </row>
    <row r="9" spans="1:8" ht="28.5" x14ac:dyDescent="0.2">
      <c r="A9" s="11">
        <v>15</v>
      </c>
      <c r="B9" s="4" t="s">
        <v>11</v>
      </c>
      <c r="C9" s="34" t="s">
        <v>0</v>
      </c>
      <c r="D9" s="66"/>
      <c r="E9" s="8" t="s">
        <v>113</v>
      </c>
      <c r="F9" s="8" t="s">
        <v>117</v>
      </c>
      <c r="G9" s="8"/>
    </row>
    <row r="10" spans="1:8" ht="30" customHeight="1" x14ac:dyDescent="0.2">
      <c r="A10" s="11">
        <v>17</v>
      </c>
      <c r="B10" s="2" t="s">
        <v>12</v>
      </c>
      <c r="C10" s="33" t="s">
        <v>0</v>
      </c>
      <c r="D10" s="66" t="s">
        <v>233</v>
      </c>
      <c r="E10" s="8" t="s">
        <v>113</v>
      </c>
      <c r="F10" s="8" t="s">
        <v>118</v>
      </c>
      <c r="G10" s="38"/>
    </row>
    <row r="11" spans="1:8" ht="30" customHeight="1" x14ac:dyDescent="0.2">
      <c r="A11" s="11">
        <v>21</v>
      </c>
      <c r="B11" s="2" t="s">
        <v>13</v>
      </c>
      <c r="C11" s="33" t="s">
        <v>0</v>
      </c>
      <c r="D11" s="48" t="s">
        <v>235</v>
      </c>
      <c r="E11" s="8" t="s">
        <v>107</v>
      </c>
      <c r="F11" s="8" t="s">
        <v>119</v>
      </c>
      <c r="G11" s="38"/>
    </row>
    <row r="12" spans="1:8" ht="30" customHeight="1" x14ac:dyDescent="0.2">
      <c r="A12" s="11">
        <v>24</v>
      </c>
      <c r="B12" s="2" t="s">
        <v>14</v>
      </c>
      <c r="C12" s="33" t="s">
        <v>0</v>
      </c>
      <c r="D12" s="48" t="s">
        <v>236</v>
      </c>
      <c r="E12" s="8" t="s">
        <v>120</v>
      </c>
      <c r="F12" s="8" t="s">
        <v>121</v>
      </c>
      <c r="G12" s="38"/>
    </row>
    <row r="13" spans="1:8" ht="30" customHeight="1" x14ac:dyDescent="0.2">
      <c r="A13" s="11">
        <v>25</v>
      </c>
      <c r="B13" s="2" t="s">
        <v>16</v>
      </c>
      <c r="C13" s="33" t="s">
        <v>0</v>
      </c>
      <c r="D13" s="48" t="s">
        <v>237</v>
      </c>
      <c r="E13" s="8" t="s">
        <v>113</v>
      </c>
      <c r="F13" s="8" t="s">
        <v>118</v>
      </c>
      <c r="G13" s="38"/>
    </row>
    <row r="14" spans="1:8" ht="30" customHeight="1" x14ac:dyDescent="0.2">
      <c r="A14" s="11">
        <v>26</v>
      </c>
      <c r="B14" s="2" t="s">
        <v>18</v>
      </c>
      <c r="C14" s="33" t="s">
        <v>0</v>
      </c>
      <c r="D14" s="48" t="s">
        <v>206</v>
      </c>
      <c r="E14" s="8" t="s">
        <v>113</v>
      </c>
      <c r="F14" s="8" t="s">
        <v>118</v>
      </c>
      <c r="G14" s="38"/>
    </row>
    <row r="15" spans="1:8" ht="42.75" x14ac:dyDescent="0.2">
      <c r="A15" s="11">
        <v>29</v>
      </c>
      <c r="B15" s="4" t="s">
        <v>20</v>
      </c>
      <c r="C15" s="34" t="s">
        <v>0</v>
      </c>
      <c r="D15" s="66" t="s">
        <v>232</v>
      </c>
      <c r="E15" s="8" t="s">
        <v>113</v>
      </c>
      <c r="F15" s="8" t="s">
        <v>188</v>
      </c>
      <c r="G15" s="34"/>
      <c r="H15" s="62"/>
    </row>
    <row r="16" spans="1:8" ht="30" customHeight="1" x14ac:dyDescent="0.2">
      <c r="A16" s="11">
        <v>30</v>
      </c>
      <c r="B16" s="2" t="s">
        <v>21</v>
      </c>
      <c r="C16" s="33" t="s">
        <v>0</v>
      </c>
      <c r="D16" s="48" t="s">
        <v>238</v>
      </c>
      <c r="E16" s="8" t="s">
        <v>120</v>
      </c>
      <c r="F16" s="8" t="s">
        <v>121</v>
      </c>
      <c r="G16" s="38"/>
    </row>
    <row r="17" spans="1:7" ht="30" customHeight="1" x14ac:dyDescent="0.2">
      <c r="A17" s="11">
        <v>31</v>
      </c>
      <c r="B17" s="2" t="s">
        <v>22</v>
      </c>
      <c r="C17" s="33" t="s">
        <v>0</v>
      </c>
      <c r="D17" s="48" t="s">
        <v>239</v>
      </c>
      <c r="E17" s="8" t="s">
        <v>107</v>
      </c>
      <c r="F17" s="8" t="s">
        <v>132</v>
      </c>
      <c r="G17" s="41"/>
    </row>
    <row r="18" spans="1:7" ht="30" customHeight="1" x14ac:dyDescent="0.2">
      <c r="A18" s="11">
        <v>34</v>
      </c>
      <c r="B18" s="4" t="s">
        <v>24</v>
      </c>
      <c r="C18" s="34" t="s">
        <v>0</v>
      </c>
      <c r="D18" s="48" t="s">
        <v>207</v>
      </c>
      <c r="E18" s="8"/>
      <c r="F18" s="8"/>
      <c r="G18" s="33" t="s">
        <v>215</v>
      </c>
    </row>
    <row r="19" spans="1:7" ht="30" customHeight="1" x14ac:dyDescent="0.2">
      <c r="A19" s="11">
        <v>37</v>
      </c>
      <c r="B19" s="2" t="s">
        <v>26</v>
      </c>
      <c r="C19" s="33" t="s">
        <v>0</v>
      </c>
      <c r="D19" s="66" t="s">
        <v>27</v>
      </c>
      <c r="E19" s="8" t="s">
        <v>107</v>
      </c>
      <c r="F19" s="8" t="s">
        <v>133</v>
      </c>
      <c r="G19" s="41"/>
    </row>
    <row r="20" spans="1:7" ht="42.75" x14ac:dyDescent="0.2">
      <c r="A20" s="11">
        <v>42</v>
      </c>
      <c r="B20" s="2" t="s">
        <v>28</v>
      </c>
      <c r="C20" s="33" t="s">
        <v>0</v>
      </c>
      <c r="D20" s="66" t="s">
        <v>15</v>
      </c>
      <c r="E20" s="8" t="s">
        <v>120</v>
      </c>
      <c r="F20" s="8" t="s">
        <v>121</v>
      </c>
      <c r="G20" s="41"/>
    </row>
    <row r="21" spans="1:7" ht="30" customHeight="1" x14ac:dyDescent="0.2">
      <c r="A21" s="11">
        <v>49</v>
      </c>
      <c r="B21" s="2" t="s">
        <v>29</v>
      </c>
      <c r="C21" s="33" t="s">
        <v>0</v>
      </c>
      <c r="D21" s="66" t="s">
        <v>8</v>
      </c>
      <c r="E21" s="8" t="s">
        <v>113</v>
      </c>
      <c r="F21" s="8" t="s">
        <v>118</v>
      </c>
      <c r="G21" s="41"/>
    </row>
    <row r="22" spans="1:7" ht="30" customHeight="1" x14ac:dyDescent="0.2">
      <c r="A22" s="11">
        <v>54</v>
      </c>
      <c r="B22" s="2" t="s">
        <v>30</v>
      </c>
      <c r="C22" s="33" t="s">
        <v>0</v>
      </c>
      <c r="D22" s="66" t="s">
        <v>23</v>
      </c>
      <c r="E22" s="8" t="s">
        <v>113</v>
      </c>
      <c r="F22" s="8" t="s">
        <v>118</v>
      </c>
      <c r="G22" s="41"/>
    </row>
    <row r="23" spans="1:7" ht="30" customHeight="1" x14ac:dyDescent="0.2">
      <c r="A23" s="11">
        <v>55</v>
      </c>
      <c r="B23" s="2" t="s">
        <v>31</v>
      </c>
      <c r="C23" s="33" t="s">
        <v>0</v>
      </c>
      <c r="D23" s="66" t="s">
        <v>17</v>
      </c>
      <c r="E23" s="8" t="s">
        <v>193</v>
      </c>
      <c r="F23" s="8" t="s">
        <v>134</v>
      </c>
      <c r="G23" s="34" t="s">
        <v>216</v>
      </c>
    </row>
    <row r="24" spans="1:7" ht="30" customHeight="1" x14ac:dyDescent="0.2">
      <c r="A24" s="11">
        <v>60</v>
      </c>
      <c r="B24" s="2" t="s">
        <v>32</v>
      </c>
      <c r="C24" s="33" t="s">
        <v>0</v>
      </c>
      <c r="D24" s="66" t="s">
        <v>23</v>
      </c>
      <c r="E24" s="8" t="s">
        <v>135</v>
      </c>
      <c r="F24" s="8" t="s">
        <v>136</v>
      </c>
      <c r="G24" s="41"/>
    </row>
    <row r="25" spans="1:7" ht="30" customHeight="1" x14ac:dyDescent="0.2">
      <c r="A25" s="11">
        <v>61</v>
      </c>
      <c r="B25" s="2" t="s">
        <v>33</v>
      </c>
      <c r="C25" s="33" t="s">
        <v>0</v>
      </c>
      <c r="D25" s="66" t="s">
        <v>15</v>
      </c>
      <c r="E25" s="8" t="s">
        <v>137</v>
      </c>
      <c r="F25" s="8" t="s">
        <v>138</v>
      </c>
      <c r="G25" s="41"/>
    </row>
    <row r="26" spans="1:7" ht="30" customHeight="1" x14ac:dyDescent="0.2">
      <c r="A26" s="11">
        <v>67</v>
      </c>
      <c r="B26" s="2" t="s">
        <v>34</v>
      </c>
      <c r="C26" s="33" t="s">
        <v>0</v>
      </c>
      <c r="D26" s="66" t="s">
        <v>35</v>
      </c>
      <c r="E26" s="8" t="s">
        <v>139</v>
      </c>
      <c r="F26" s="8" t="s">
        <v>140</v>
      </c>
      <c r="G26" s="41"/>
    </row>
    <row r="27" spans="1:7" ht="30" customHeight="1" x14ac:dyDescent="0.2">
      <c r="A27" s="11">
        <v>68</v>
      </c>
      <c r="B27" s="2" t="s">
        <v>36</v>
      </c>
      <c r="C27" s="33" t="s">
        <v>0</v>
      </c>
      <c r="D27" s="66" t="s">
        <v>35</v>
      </c>
      <c r="E27" s="8" t="s">
        <v>141</v>
      </c>
      <c r="F27" s="8" t="s">
        <v>142</v>
      </c>
      <c r="G27" s="41"/>
    </row>
    <row r="28" spans="1:7" ht="30" customHeight="1" x14ac:dyDescent="0.2">
      <c r="A28" s="11">
        <v>69</v>
      </c>
      <c r="B28" s="2" t="s">
        <v>37</v>
      </c>
      <c r="C28" s="33" t="s">
        <v>0</v>
      </c>
      <c r="D28" s="66" t="s">
        <v>38</v>
      </c>
      <c r="E28" s="8" t="s">
        <v>128</v>
      </c>
      <c r="F28" s="8" t="s">
        <v>143</v>
      </c>
      <c r="G28" s="34" t="s">
        <v>217</v>
      </c>
    </row>
    <row r="29" spans="1:7" ht="30" customHeight="1" x14ac:dyDescent="0.2">
      <c r="A29" s="11">
        <v>70</v>
      </c>
      <c r="B29" s="2" t="s">
        <v>39</v>
      </c>
      <c r="C29" s="33" t="s">
        <v>0</v>
      </c>
      <c r="D29" s="66" t="s">
        <v>40</v>
      </c>
      <c r="E29" s="8" t="s">
        <v>144</v>
      </c>
      <c r="F29" s="8" t="s">
        <v>127</v>
      </c>
      <c r="G29" s="41"/>
    </row>
    <row r="30" spans="1:7" ht="42.75" x14ac:dyDescent="0.2">
      <c r="A30" s="11">
        <v>82</v>
      </c>
      <c r="B30" s="2" t="s">
        <v>41</v>
      </c>
      <c r="C30" s="33" t="s">
        <v>0</v>
      </c>
      <c r="D30" s="66" t="s">
        <v>42</v>
      </c>
      <c r="E30" s="8" t="s">
        <v>107</v>
      </c>
      <c r="F30" s="8" t="s">
        <v>145</v>
      </c>
      <c r="G30" s="41"/>
    </row>
    <row r="31" spans="1:7" ht="30" customHeight="1" x14ac:dyDescent="0.2">
      <c r="A31" s="11">
        <v>83</v>
      </c>
      <c r="B31" s="2" t="s">
        <v>43</v>
      </c>
      <c r="C31" s="33" t="s">
        <v>0</v>
      </c>
      <c r="D31" s="66" t="s">
        <v>4</v>
      </c>
      <c r="E31" s="8" t="s">
        <v>193</v>
      </c>
      <c r="F31" s="8" t="s">
        <v>146</v>
      </c>
      <c r="G31" s="34" t="s">
        <v>216</v>
      </c>
    </row>
    <row r="32" spans="1:7" ht="30" customHeight="1" x14ac:dyDescent="0.2">
      <c r="A32" s="11">
        <v>89</v>
      </c>
      <c r="B32" s="2" t="s">
        <v>44</v>
      </c>
      <c r="C32" s="33" t="s">
        <v>0</v>
      </c>
      <c r="D32" s="66" t="s">
        <v>19</v>
      </c>
      <c r="E32" s="8" t="s">
        <v>113</v>
      </c>
      <c r="F32" s="8" t="s">
        <v>147</v>
      </c>
      <c r="G32" s="41"/>
    </row>
    <row r="33" spans="1:7" ht="30" customHeight="1" x14ac:dyDescent="0.2">
      <c r="A33" s="11">
        <v>90</v>
      </c>
      <c r="B33" s="4" t="s">
        <v>45</v>
      </c>
      <c r="C33" s="34" t="s">
        <v>0</v>
      </c>
      <c r="D33" s="66" t="s">
        <v>227</v>
      </c>
      <c r="E33" s="8"/>
      <c r="F33" s="8"/>
      <c r="G33" s="47"/>
    </row>
    <row r="34" spans="1:7" ht="30" customHeight="1" x14ac:dyDescent="0.2">
      <c r="A34" s="11">
        <v>93</v>
      </c>
      <c r="B34" s="2" t="s">
        <v>46</v>
      </c>
      <c r="C34" s="33" t="s">
        <v>0</v>
      </c>
      <c r="D34" s="66" t="s">
        <v>47</v>
      </c>
      <c r="E34" s="8" t="s">
        <v>113</v>
      </c>
      <c r="F34" s="8" t="s">
        <v>148</v>
      </c>
      <c r="G34" s="41"/>
    </row>
    <row r="35" spans="1:7" ht="30" customHeight="1" x14ac:dyDescent="0.2">
      <c r="A35" s="11">
        <v>101</v>
      </c>
      <c r="B35" s="2" t="s">
        <v>48</v>
      </c>
      <c r="C35" s="33" t="s">
        <v>213</v>
      </c>
      <c r="D35" s="66"/>
      <c r="E35" s="8" t="s">
        <v>186</v>
      </c>
      <c r="F35" s="8" t="s">
        <v>187</v>
      </c>
      <c r="G35" s="33"/>
    </row>
    <row r="36" spans="1:7" ht="30" customHeight="1" x14ac:dyDescent="0.2">
      <c r="A36" s="11">
        <v>102</v>
      </c>
      <c r="B36" s="2" t="s">
        <v>49</v>
      </c>
      <c r="C36" s="33" t="s">
        <v>0</v>
      </c>
      <c r="D36" s="66" t="s">
        <v>50</v>
      </c>
      <c r="E36" s="8" t="s">
        <v>149</v>
      </c>
      <c r="F36" s="8" t="s">
        <v>150</v>
      </c>
      <c r="G36" s="41"/>
    </row>
    <row r="37" spans="1:7" ht="30" customHeight="1" x14ac:dyDescent="0.2">
      <c r="A37" s="11">
        <v>103</v>
      </c>
      <c r="B37" s="2" t="s">
        <v>51</v>
      </c>
      <c r="C37" s="33" t="s">
        <v>0</v>
      </c>
      <c r="D37" s="66" t="s">
        <v>8</v>
      </c>
      <c r="E37" s="8" t="s">
        <v>107</v>
      </c>
      <c r="F37" s="8" t="s">
        <v>151</v>
      </c>
      <c r="G37" s="38"/>
    </row>
    <row r="38" spans="1:7" ht="30" customHeight="1" x14ac:dyDescent="0.2">
      <c r="A38" s="11">
        <v>109</v>
      </c>
      <c r="B38" s="2" t="s">
        <v>52</v>
      </c>
      <c r="C38" s="33" t="s">
        <v>0</v>
      </c>
      <c r="D38" s="66" t="s">
        <v>8</v>
      </c>
      <c r="E38" s="8" t="s">
        <v>152</v>
      </c>
      <c r="F38" s="8" t="s">
        <v>153</v>
      </c>
      <c r="G38" s="38"/>
    </row>
    <row r="39" spans="1:7" ht="30" customHeight="1" x14ac:dyDescent="0.2">
      <c r="A39" s="11">
        <v>116</v>
      </c>
      <c r="B39" s="2" t="s">
        <v>53</v>
      </c>
      <c r="C39" s="33" t="s">
        <v>0</v>
      </c>
      <c r="D39" s="66" t="s">
        <v>54</v>
      </c>
      <c r="E39" s="8" t="s">
        <v>193</v>
      </c>
      <c r="F39" s="8" t="s">
        <v>146</v>
      </c>
      <c r="G39" s="34" t="s">
        <v>216</v>
      </c>
    </row>
    <row r="40" spans="1:7" ht="42.75" x14ac:dyDescent="0.2">
      <c r="A40" s="11">
        <v>129</v>
      </c>
      <c r="B40" s="2" t="s">
        <v>55</v>
      </c>
      <c r="C40" s="33" t="s">
        <v>0</v>
      </c>
      <c r="D40" s="66"/>
      <c r="E40" s="8" t="s">
        <v>195</v>
      </c>
      <c r="F40" s="8" t="s">
        <v>189</v>
      </c>
      <c r="G40" s="33" t="s">
        <v>218</v>
      </c>
    </row>
    <row r="41" spans="1:7" ht="30" customHeight="1" x14ac:dyDescent="0.2">
      <c r="A41" s="11">
        <v>131</v>
      </c>
      <c r="B41" s="2" t="s">
        <v>56</v>
      </c>
      <c r="C41" s="33" t="s">
        <v>0</v>
      </c>
      <c r="D41" s="66" t="s">
        <v>35</v>
      </c>
      <c r="E41" s="8" t="s">
        <v>154</v>
      </c>
      <c r="F41" s="8" t="s">
        <v>129</v>
      </c>
      <c r="G41" s="38"/>
    </row>
    <row r="42" spans="1:7" ht="30" customHeight="1" x14ac:dyDescent="0.2">
      <c r="A42" s="11">
        <v>132</v>
      </c>
      <c r="B42" s="2" t="s">
        <v>57</v>
      </c>
      <c r="C42" s="33" t="s">
        <v>0</v>
      </c>
      <c r="D42" s="66" t="s">
        <v>4</v>
      </c>
      <c r="E42" s="8" t="s">
        <v>124</v>
      </c>
      <c r="F42" s="8" t="s">
        <v>123</v>
      </c>
      <c r="G42" s="38"/>
    </row>
    <row r="43" spans="1:7" ht="30" customHeight="1" x14ac:dyDescent="0.2">
      <c r="A43" s="11">
        <v>133</v>
      </c>
      <c r="B43" s="2" t="s">
        <v>58</v>
      </c>
      <c r="C43" s="33" t="s">
        <v>0</v>
      </c>
      <c r="D43" s="66" t="s">
        <v>19</v>
      </c>
      <c r="E43" s="8" t="s">
        <v>124</v>
      </c>
      <c r="F43" s="8" t="s">
        <v>123</v>
      </c>
      <c r="G43" s="38"/>
    </row>
    <row r="44" spans="1:7" ht="30" customHeight="1" x14ac:dyDescent="0.2">
      <c r="A44" s="11">
        <v>134</v>
      </c>
      <c r="B44" s="2" t="s">
        <v>59</v>
      </c>
      <c r="C44" s="33" t="s">
        <v>0</v>
      </c>
      <c r="D44" s="66" t="s">
        <v>60</v>
      </c>
      <c r="E44" s="8" t="s">
        <v>107</v>
      </c>
      <c r="F44" s="8" t="s">
        <v>155</v>
      </c>
      <c r="G44" s="38"/>
    </row>
    <row r="45" spans="1:7" ht="30" customHeight="1" x14ac:dyDescent="0.2">
      <c r="A45" s="11">
        <v>137</v>
      </c>
      <c r="B45" s="2" t="s">
        <v>61</v>
      </c>
      <c r="C45" s="33" t="s">
        <v>0</v>
      </c>
      <c r="D45" s="66" t="s">
        <v>54</v>
      </c>
      <c r="E45" s="8" t="s">
        <v>124</v>
      </c>
      <c r="F45" s="8" t="s">
        <v>123</v>
      </c>
      <c r="G45" s="38"/>
    </row>
    <row r="46" spans="1:7" ht="30" customHeight="1" x14ac:dyDescent="0.2">
      <c r="A46" s="11">
        <v>139</v>
      </c>
      <c r="B46" s="2" t="s">
        <v>62</v>
      </c>
      <c r="C46" s="33" t="s">
        <v>0</v>
      </c>
      <c r="D46" s="66" t="s">
        <v>40</v>
      </c>
      <c r="E46" s="8" t="s">
        <v>156</v>
      </c>
      <c r="F46" s="8" t="s">
        <v>131</v>
      </c>
      <c r="G46" s="38"/>
    </row>
    <row r="47" spans="1:7" ht="30" customHeight="1" x14ac:dyDescent="0.2">
      <c r="A47" s="11">
        <v>141</v>
      </c>
      <c r="B47" s="2" t="s">
        <v>63</v>
      </c>
      <c r="C47" s="33" t="s">
        <v>0</v>
      </c>
      <c r="D47" s="66" t="s">
        <v>6</v>
      </c>
      <c r="E47" s="8" t="s">
        <v>157</v>
      </c>
      <c r="F47" s="8" t="s">
        <v>158</v>
      </c>
      <c r="G47" s="38"/>
    </row>
    <row r="48" spans="1:7" ht="42.75" x14ac:dyDescent="0.2">
      <c r="A48" s="11">
        <v>144</v>
      </c>
      <c r="B48" s="2" t="s">
        <v>64</v>
      </c>
      <c r="C48" s="33" t="s">
        <v>0</v>
      </c>
      <c r="D48" s="66" t="s">
        <v>50</v>
      </c>
      <c r="E48" s="8" t="s">
        <v>159</v>
      </c>
      <c r="F48" s="8" t="s">
        <v>160</v>
      </c>
      <c r="G48" s="38"/>
    </row>
    <row r="49" spans="1:7" ht="142.5" x14ac:dyDescent="0.2">
      <c r="A49" s="11">
        <v>147</v>
      </c>
      <c r="B49" s="4" t="s">
        <v>65</v>
      </c>
      <c r="C49" s="34" t="s">
        <v>0</v>
      </c>
      <c r="D49" s="66"/>
      <c r="E49" s="8" t="s">
        <v>154</v>
      </c>
      <c r="F49" s="34" t="s">
        <v>190</v>
      </c>
      <c r="G49" s="8" t="s">
        <v>219</v>
      </c>
    </row>
    <row r="50" spans="1:7" ht="30" customHeight="1" x14ac:dyDescent="0.2">
      <c r="A50" s="11">
        <v>150</v>
      </c>
      <c r="B50" s="2" t="s">
        <v>66</v>
      </c>
      <c r="C50" s="33" t="s">
        <v>0</v>
      </c>
      <c r="D50" s="66" t="s">
        <v>25</v>
      </c>
      <c r="E50" s="8" t="s">
        <v>161</v>
      </c>
      <c r="F50" s="8" t="s">
        <v>122</v>
      </c>
      <c r="G50" s="38"/>
    </row>
    <row r="51" spans="1:7" ht="42.75" x14ac:dyDescent="0.2">
      <c r="A51" s="11">
        <v>153</v>
      </c>
      <c r="B51" s="2" t="s">
        <v>67</v>
      </c>
      <c r="C51" s="33" t="s">
        <v>0</v>
      </c>
      <c r="D51" s="66" t="s">
        <v>54</v>
      </c>
      <c r="E51" s="8" t="s">
        <v>113</v>
      </c>
      <c r="F51" s="8" t="s">
        <v>162</v>
      </c>
      <c r="G51" s="38"/>
    </row>
    <row r="52" spans="1:7" ht="42.75" x14ac:dyDescent="0.2">
      <c r="A52" s="11">
        <v>154</v>
      </c>
      <c r="B52" s="2" t="s">
        <v>68</v>
      </c>
      <c r="C52" s="33" t="s">
        <v>0</v>
      </c>
      <c r="D52" s="66" t="s">
        <v>50</v>
      </c>
      <c r="E52" s="8" t="s">
        <v>163</v>
      </c>
      <c r="F52" s="8" t="s">
        <v>164</v>
      </c>
      <c r="G52" s="33" t="s">
        <v>220</v>
      </c>
    </row>
    <row r="53" spans="1:7" ht="30" customHeight="1" x14ac:dyDescent="0.2">
      <c r="A53" s="11">
        <v>164</v>
      </c>
      <c r="B53" s="2" t="s">
        <v>69</v>
      </c>
      <c r="C53" s="33" t="s">
        <v>0</v>
      </c>
      <c r="D53" s="66" t="s">
        <v>8</v>
      </c>
      <c r="E53" s="8" t="s">
        <v>113</v>
      </c>
      <c r="F53" s="8" t="s">
        <v>165</v>
      </c>
      <c r="G53" s="38"/>
    </row>
    <row r="54" spans="1:7" ht="30" customHeight="1" x14ac:dyDescent="0.2">
      <c r="A54" s="11">
        <v>191</v>
      </c>
      <c r="B54" s="2" t="s">
        <v>70</v>
      </c>
      <c r="C54" s="33" t="s">
        <v>0</v>
      </c>
      <c r="D54" s="66" t="s">
        <v>47</v>
      </c>
      <c r="E54" s="8" t="s">
        <v>141</v>
      </c>
      <c r="F54" s="8" t="s">
        <v>166</v>
      </c>
      <c r="G54" s="38"/>
    </row>
    <row r="55" spans="1:7" ht="30" customHeight="1" x14ac:dyDescent="0.2">
      <c r="A55" s="11">
        <v>196</v>
      </c>
      <c r="B55" s="2" t="s">
        <v>71</v>
      </c>
      <c r="C55" s="33" t="s">
        <v>0</v>
      </c>
      <c r="D55" s="66" t="s">
        <v>50</v>
      </c>
      <c r="E55" s="8" t="s">
        <v>141</v>
      </c>
      <c r="F55" s="8" t="s">
        <v>125</v>
      </c>
      <c r="G55" s="38"/>
    </row>
    <row r="56" spans="1:7" ht="42.75" x14ac:dyDescent="0.2">
      <c r="A56" s="11">
        <v>200</v>
      </c>
      <c r="B56" s="2" t="s">
        <v>72</v>
      </c>
      <c r="C56" s="33" t="s">
        <v>0</v>
      </c>
      <c r="D56" s="66" t="s">
        <v>168</v>
      </c>
      <c r="E56" s="42" t="s">
        <v>141</v>
      </c>
      <c r="F56" s="8" t="s">
        <v>167</v>
      </c>
      <c r="G56" s="38"/>
    </row>
    <row r="57" spans="1:7" ht="30" customHeight="1" x14ac:dyDescent="0.2">
      <c r="A57" s="11">
        <v>209</v>
      </c>
      <c r="B57" s="3" t="s">
        <v>73</v>
      </c>
      <c r="C57" s="39" t="s">
        <v>92</v>
      </c>
      <c r="D57" s="67"/>
      <c r="E57" s="40" t="s">
        <v>141</v>
      </c>
      <c r="F57" s="40" t="s">
        <v>191</v>
      </c>
      <c r="G57" s="40"/>
    </row>
    <row r="58" spans="1:7" ht="30" customHeight="1" x14ac:dyDescent="0.2">
      <c r="A58" s="11">
        <v>217</v>
      </c>
      <c r="B58" s="4" t="s">
        <v>74</v>
      </c>
      <c r="C58" s="34" t="s">
        <v>0</v>
      </c>
      <c r="D58" s="66" t="s">
        <v>27</v>
      </c>
      <c r="E58" s="8"/>
      <c r="F58" s="8"/>
      <c r="G58" s="33" t="s">
        <v>221</v>
      </c>
    </row>
    <row r="59" spans="1:7" ht="30" customHeight="1" x14ac:dyDescent="0.2">
      <c r="A59" s="11">
        <v>243</v>
      </c>
      <c r="B59" s="2" t="s">
        <v>75</v>
      </c>
      <c r="C59" s="33" t="s">
        <v>0</v>
      </c>
      <c r="D59" s="66"/>
      <c r="E59" s="8" t="s">
        <v>154</v>
      </c>
      <c r="F59" s="8" t="s">
        <v>192</v>
      </c>
      <c r="G59" s="38"/>
    </row>
    <row r="60" spans="1:7" ht="30" customHeight="1" x14ac:dyDescent="0.2">
      <c r="A60" s="11">
        <v>889</v>
      </c>
      <c r="B60" s="2" t="s">
        <v>76</v>
      </c>
      <c r="C60" s="33" t="s">
        <v>0</v>
      </c>
      <c r="D60" s="66" t="s">
        <v>77</v>
      </c>
      <c r="E60" s="8" t="s">
        <v>169</v>
      </c>
      <c r="F60" s="8" t="s">
        <v>170</v>
      </c>
      <c r="G60" s="38"/>
    </row>
    <row r="61" spans="1:7" ht="30" customHeight="1" x14ac:dyDescent="0.2">
      <c r="A61" s="11">
        <v>990</v>
      </c>
      <c r="B61" s="2" t="s">
        <v>78</v>
      </c>
      <c r="C61" s="33" t="s">
        <v>0</v>
      </c>
      <c r="D61" s="66" t="s">
        <v>2</v>
      </c>
      <c r="E61" s="8" t="s">
        <v>113</v>
      </c>
      <c r="F61" s="8" t="s">
        <v>171</v>
      </c>
      <c r="G61" s="38"/>
    </row>
    <row r="62" spans="1:7" ht="30" customHeight="1" x14ac:dyDescent="0.2">
      <c r="A62" s="11">
        <v>1021</v>
      </c>
      <c r="B62" s="2" t="s">
        <v>79</v>
      </c>
      <c r="C62" s="33" t="s">
        <v>214</v>
      </c>
      <c r="D62" s="66" t="s">
        <v>80</v>
      </c>
      <c r="E62" s="8" t="s">
        <v>113</v>
      </c>
      <c r="F62" s="8" t="s">
        <v>185</v>
      </c>
      <c r="G62" s="8"/>
    </row>
    <row r="63" spans="1:7" ht="30" customHeight="1" x14ac:dyDescent="0.2">
      <c r="A63" s="11">
        <v>1029</v>
      </c>
      <c r="B63" s="2" t="s">
        <v>81</v>
      </c>
      <c r="C63" s="33" t="s">
        <v>230</v>
      </c>
      <c r="D63" s="66" t="s">
        <v>19</v>
      </c>
      <c r="E63" s="8" t="s">
        <v>124</v>
      </c>
      <c r="F63" s="8" t="s">
        <v>123</v>
      </c>
      <c r="G63" s="8"/>
    </row>
    <row r="64" spans="1:7" ht="57" x14ac:dyDescent="0.2">
      <c r="A64" s="11">
        <v>1032</v>
      </c>
      <c r="B64" s="2" t="s">
        <v>82</v>
      </c>
      <c r="C64" s="33" t="s">
        <v>0</v>
      </c>
      <c r="D64" s="66" t="s">
        <v>83</v>
      </c>
      <c r="E64" s="8" t="s">
        <v>173</v>
      </c>
      <c r="F64" s="8" t="s">
        <v>123</v>
      </c>
      <c r="G64" s="38"/>
    </row>
    <row r="65" spans="1:7" ht="30" customHeight="1" x14ac:dyDescent="0.2">
      <c r="A65" s="11">
        <v>1058</v>
      </c>
      <c r="B65" s="2" t="s">
        <v>84</v>
      </c>
      <c r="C65" s="33" t="s">
        <v>0</v>
      </c>
      <c r="D65" s="66" t="s">
        <v>4</v>
      </c>
      <c r="E65" s="8" t="s">
        <v>113</v>
      </c>
      <c r="F65" s="8" t="s">
        <v>172</v>
      </c>
      <c r="G65" s="38"/>
    </row>
    <row r="66" spans="1:7" ht="30" customHeight="1" x14ac:dyDescent="0.2">
      <c r="A66" s="11">
        <v>1116</v>
      </c>
      <c r="B66" s="2" t="s">
        <v>85</v>
      </c>
      <c r="C66" s="33" t="s">
        <v>86</v>
      </c>
      <c r="D66" s="66"/>
      <c r="E66" s="8"/>
      <c r="F66" s="8"/>
      <c r="G66" s="38"/>
    </row>
    <row r="67" spans="1:7" ht="30" customHeight="1" x14ac:dyDescent="0.2">
      <c r="A67" s="11">
        <v>1172</v>
      </c>
      <c r="B67" s="2" t="s">
        <v>87</v>
      </c>
      <c r="C67" s="33" t="s">
        <v>0</v>
      </c>
      <c r="D67" s="66" t="s">
        <v>50</v>
      </c>
      <c r="E67" s="8" t="s">
        <v>107</v>
      </c>
      <c r="F67" s="8" t="s">
        <v>175</v>
      </c>
      <c r="G67" s="38"/>
    </row>
    <row r="68" spans="1:7" ht="30" customHeight="1" x14ac:dyDescent="0.2">
      <c r="A68" s="11">
        <v>1427</v>
      </c>
      <c r="B68" s="2" t="s">
        <v>88</v>
      </c>
      <c r="C68" s="33" t="s">
        <v>213</v>
      </c>
      <c r="D68" s="66"/>
      <c r="E68" s="8" t="s">
        <v>182</v>
      </c>
      <c r="F68" s="8" t="s">
        <v>183</v>
      </c>
      <c r="G68" s="8"/>
    </row>
    <row r="69" spans="1:7" ht="30" customHeight="1" x14ac:dyDescent="0.2">
      <c r="A69" s="11">
        <v>1434</v>
      </c>
      <c r="B69" s="2" t="s">
        <v>89</v>
      </c>
      <c r="C69" s="33" t="s">
        <v>0</v>
      </c>
      <c r="D69" s="66" t="s">
        <v>42</v>
      </c>
      <c r="E69" s="8" t="s">
        <v>174</v>
      </c>
      <c r="F69" s="8" t="s">
        <v>118</v>
      </c>
      <c r="G69" s="38"/>
    </row>
    <row r="70" spans="1:7" ht="30" customHeight="1" x14ac:dyDescent="0.2">
      <c r="A70" s="11">
        <v>1451</v>
      </c>
      <c r="B70" s="2" t="s">
        <v>90</v>
      </c>
      <c r="C70" s="33" t="s">
        <v>0</v>
      </c>
      <c r="D70" s="66" t="s">
        <v>8</v>
      </c>
      <c r="E70" s="8" t="s">
        <v>130</v>
      </c>
      <c r="F70" s="8" t="s">
        <v>176</v>
      </c>
      <c r="G70" s="38"/>
    </row>
    <row r="71" spans="1:7" ht="42.75" x14ac:dyDescent="0.2">
      <c r="A71" s="11">
        <v>1458</v>
      </c>
      <c r="B71" s="4" t="s">
        <v>91</v>
      </c>
      <c r="C71" s="34" t="s">
        <v>231</v>
      </c>
      <c r="D71" s="48" t="s">
        <v>232</v>
      </c>
      <c r="E71" s="8" t="s">
        <v>110</v>
      </c>
      <c r="F71" s="34" t="s">
        <v>210</v>
      </c>
      <c r="G71" s="8"/>
    </row>
    <row r="72" spans="1:7" ht="30" customHeight="1" x14ac:dyDescent="0.2">
      <c r="A72" s="11">
        <v>1462</v>
      </c>
      <c r="B72" s="2" t="s">
        <v>93</v>
      </c>
      <c r="C72" s="33" t="s">
        <v>0</v>
      </c>
      <c r="D72" s="66" t="s">
        <v>40</v>
      </c>
      <c r="E72" s="8" t="s">
        <v>141</v>
      </c>
      <c r="F72" s="8" t="s">
        <v>138</v>
      </c>
      <c r="G72" s="38"/>
    </row>
    <row r="73" spans="1:7" ht="128.25" x14ac:dyDescent="0.2">
      <c r="A73" s="11">
        <v>4153</v>
      </c>
      <c r="B73" s="2" t="s">
        <v>100</v>
      </c>
      <c r="C73" s="33" t="s">
        <v>0</v>
      </c>
      <c r="D73" s="66" t="s">
        <v>47</v>
      </c>
      <c r="E73" s="8" t="s">
        <v>177</v>
      </c>
      <c r="F73" s="8" t="s">
        <v>178</v>
      </c>
      <c r="G73" s="34" t="s">
        <v>222</v>
      </c>
    </row>
    <row r="74" spans="1:7" ht="30" customHeight="1" x14ac:dyDescent="0.2">
      <c r="A74" s="11">
        <v>4155</v>
      </c>
      <c r="B74" s="2" t="s">
        <v>102</v>
      </c>
      <c r="C74" s="33" t="s">
        <v>0</v>
      </c>
      <c r="D74" s="66" t="s">
        <v>23</v>
      </c>
      <c r="E74" s="8"/>
      <c r="F74" s="8"/>
      <c r="G74" s="8" t="s">
        <v>204</v>
      </c>
    </row>
    <row r="75" spans="1:7" ht="57" x14ac:dyDescent="0.2">
      <c r="A75" s="12">
        <v>4156</v>
      </c>
      <c r="B75" s="2" t="s">
        <v>99</v>
      </c>
      <c r="C75" s="33" t="s">
        <v>0</v>
      </c>
      <c r="D75" s="66" t="s">
        <v>25</v>
      </c>
      <c r="E75" s="34" t="s">
        <v>107</v>
      </c>
      <c r="F75" s="34" t="s">
        <v>224</v>
      </c>
      <c r="G75" s="34" t="s">
        <v>223</v>
      </c>
    </row>
    <row r="76" spans="1:7" ht="30" customHeight="1" x14ac:dyDescent="0.2">
      <c r="A76" s="11">
        <v>4647</v>
      </c>
      <c r="B76" s="2" t="s">
        <v>96</v>
      </c>
      <c r="C76" s="33" t="s">
        <v>214</v>
      </c>
      <c r="D76" s="66" t="s">
        <v>19</v>
      </c>
      <c r="E76" s="8" t="s">
        <v>113</v>
      </c>
      <c r="F76" s="8" t="s">
        <v>184</v>
      </c>
      <c r="G76" s="38"/>
    </row>
    <row r="77" spans="1:7" ht="142.5" x14ac:dyDescent="0.2">
      <c r="A77" s="11">
        <v>4648</v>
      </c>
      <c r="B77" s="2" t="s">
        <v>94</v>
      </c>
      <c r="C77" s="33" t="s">
        <v>0</v>
      </c>
      <c r="D77" s="66" t="s">
        <v>95</v>
      </c>
      <c r="E77" s="8" t="s">
        <v>122</v>
      </c>
      <c r="F77" s="8" t="s">
        <v>194</v>
      </c>
      <c r="G77" s="33" t="s">
        <v>225</v>
      </c>
    </row>
    <row r="78" spans="1:7" ht="42.75" x14ac:dyDescent="0.2">
      <c r="A78" s="11">
        <v>4651</v>
      </c>
      <c r="B78" s="2" t="s">
        <v>97</v>
      </c>
      <c r="C78" s="33" t="s">
        <v>0</v>
      </c>
      <c r="D78" s="66" t="s">
        <v>60</v>
      </c>
      <c r="E78" s="8" t="s">
        <v>126</v>
      </c>
      <c r="F78" s="8" t="s">
        <v>179</v>
      </c>
      <c r="G78" s="38"/>
    </row>
    <row r="79" spans="1:7" ht="30" customHeight="1" x14ac:dyDescent="0.2">
      <c r="A79" s="11">
        <v>4652</v>
      </c>
      <c r="B79" s="2" t="s">
        <v>98</v>
      </c>
      <c r="C79" s="33" t="s">
        <v>0</v>
      </c>
      <c r="D79" s="66" t="s">
        <v>60</v>
      </c>
      <c r="E79" s="8" t="s">
        <v>180</v>
      </c>
      <c r="F79" s="8" t="s">
        <v>181</v>
      </c>
      <c r="G79" s="38"/>
    </row>
    <row r="80" spans="1:7" ht="28.5" x14ac:dyDescent="0.2">
      <c r="A80" s="11">
        <v>4655</v>
      </c>
      <c r="B80" s="2" t="s">
        <v>101</v>
      </c>
      <c r="C80" s="33" t="s">
        <v>0</v>
      </c>
      <c r="D80" s="66" t="s">
        <v>4</v>
      </c>
      <c r="E80" s="34" t="s">
        <v>135</v>
      </c>
      <c r="F80" s="8" t="s">
        <v>136</v>
      </c>
      <c r="G80" s="34" t="s">
        <v>226</v>
      </c>
    </row>
    <row r="81" spans="2:3" x14ac:dyDescent="0.25">
      <c r="B81" s="5"/>
      <c r="C81" s="43"/>
    </row>
    <row r="82" spans="2:3" x14ac:dyDescent="0.25">
      <c r="B82" s="5"/>
      <c r="C82" s="43"/>
    </row>
    <row r="83" spans="2:3" x14ac:dyDescent="0.25">
      <c r="B83" s="14"/>
    </row>
    <row r="84" spans="2:3" x14ac:dyDescent="0.25">
      <c r="B84" s="14"/>
    </row>
    <row r="85" spans="2:3" x14ac:dyDescent="0.25">
      <c r="B85" s="14"/>
    </row>
    <row r="86" spans="2:3" x14ac:dyDescent="0.25">
      <c r="B86" s="14"/>
    </row>
    <row r="87" spans="2:3" x14ac:dyDescent="0.25">
      <c r="B87" s="14"/>
    </row>
    <row r="88" spans="2:3" x14ac:dyDescent="0.25">
      <c r="B88" s="14"/>
    </row>
    <row r="89" spans="2:3" x14ac:dyDescent="0.25">
      <c r="B89" s="14"/>
    </row>
  </sheetData>
  <sheetProtection selectLockedCells="1"/>
  <sortState ref="A3:F79">
    <sortCondition ref="A2"/>
  </sortState>
  <pageMargins left="0.25" right="0.25" top="0.75" bottom="0.25" header="0.3" footer="0"/>
  <pageSetup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showGridLines="0" tabSelected="1" showRuler="0" view="pageLayout" zoomScale="130" zoomScaleNormal="100" zoomScalePageLayoutView="130" workbookViewId="0">
      <selection activeCell="B6" sqref="B6"/>
    </sheetView>
  </sheetViews>
  <sheetFormatPr defaultRowHeight="15" x14ac:dyDescent="0.25"/>
  <cols>
    <col min="1" max="1" width="10.7109375" style="18" customWidth="1"/>
    <col min="2" max="2" width="57.7109375" style="16" customWidth="1"/>
    <col min="3" max="3" width="23.42578125" style="6" bestFit="1" customWidth="1"/>
    <col min="4" max="4" width="9.5703125" style="17" bestFit="1" customWidth="1"/>
    <col min="5" max="5" width="13.5703125" style="16" bestFit="1" customWidth="1"/>
    <col min="6" max="16384" width="9.140625" style="16"/>
  </cols>
  <sheetData>
    <row r="1" spans="1:4" ht="26.25" customHeight="1" thickBot="1" x14ac:dyDescent="0.25">
      <c r="A1" s="59"/>
      <c r="B1" s="61" t="s">
        <v>228</v>
      </c>
      <c r="C1" s="60"/>
    </row>
    <row r="2" spans="1:4" ht="30" customHeight="1" thickBot="1" x14ac:dyDescent="0.25">
      <c r="A2" s="49" t="s">
        <v>212</v>
      </c>
      <c r="B2" s="58" t="s">
        <v>229</v>
      </c>
      <c r="C2" s="50" t="s">
        <v>103</v>
      </c>
      <c r="D2" s="16"/>
    </row>
    <row r="3" spans="1:4" ht="30" customHeight="1" x14ac:dyDescent="0.2">
      <c r="A3" s="28">
        <v>5</v>
      </c>
      <c r="B3" s="1" t="s">
        <v>1</v>
      </c>
      <c r="C3" s="27" t="str">
        <f>'Phase 1 original'!C3</f>
        <v>Completed</v>
      </c>
      <c r="D3" s="16"/>
    </row>
    <row r="4" spans="1:4" ht="30" customHeight="1" x14ac:dyDescent="0.2">
      <c r="A4" s="7">
        <v>6</v>
      </c>
      <c r="B4" s="2" t="s">
        <v>3</v>
      </c>
      <c r="C4" s="27" t="str">
        <f>'Phase 1 original'!C4</f>
        <v>Completed</v>
      </c>
      <c r="D4" s="16"/>
    </row>
    <row r="5" spans="1:4" ht="30" customHeight="1" x14ac:dyDescent="0.2">
      <c r="A5" s="7">
        <v>10</v>
      </c>
      <c r="B5" s="2" t="s">
        <v>5</v>
      </c>
      <c r="C5" s="24" t="str">
        <f>'Phase 1 original'!C5</f>
        <v>Completed</v>
      </c>
      <c r="D5" s="16"/>
    </row>
    <row r="6" spans="1:4" ht="30" customHeight="1" x14ac:dyDescent="0.2">
      <c r="A6" s="7">
        <v>11</v>
      </c>
      <c r="B6" s="2" t="s">
        <v>7</v>
      </c>
      <c r="C6" s="24" t="str">
        <f>'Phase 1 original'!C6</f>
        <v>Completed</v>
      </c>
      <c r="D6" s="16"/>
    </row>
    <row r="7" spans="1:4" ht="30" customHeight="1" x14ac:dyDescent="0.2">
      <c r="A7" s="7">
        <v>13</v>
      </c>
      <c r="B7" s="4" t="s">
        <v>9</v>
      </c>
      <c r="C7" s="26" t="str">
        <f>'Phase 1 original'!C7</f>
        <v>Completed</v>
      </c>
      <c r="D7" s="16"/>
    </row>
    <row r="8" spans="1:4" ht="30" customHeight="1" x14ac:dyDescent="0.2">
      <c r="A8" s="7">
        <v>14</v>
      </c>
      <c r="B8" s="2" t="s">
        <v>10</v>
      </c>
      <c r="C8" s="24" t="str">
        <f>'Phase 1 original'!C8</f>
        <v>Completed</v>
      </c>
      <c r="D8" s="16"/>
    </row>
    <row r="9" spans="1:4" ht="30" customHeight="1" x14ac:dyDescent="0.2">
      <c r="A9" s="7">
        <v>15</v>
      </c>
      <c r="B9" s="4" t="s">
        <v>11</v>
      </c>
      <c r="C9" s="26" t="str">
        <f>'Phase 1 original'!C9</f>
        <v>Completed</v>
      </c>
      <c r="D9" s="16"/>
    </row>
    <row r="10" spans="1:4" ht="30" customHeight="1" x14ac:dyDescent="0.2">
      <c r="A10" s="7">
        <v>17</v>
      </c>
      <c r="B10" s="2" t="s">
        <v>12</v>
      </c>
      <c r="C10" s="24" t="str">
        <f>'Phase 1 original'!C10</f>
        <v>Completed</v>
      </c>
      <c r="D10" s="16"/>
    </row>
    <row r="11" spans="1:4" ht="30" customHeight="1" x14ac:dyDescent="0.2">
      <c r="A11" s="7">
        <v>21</v>
      </c>
      <c r="B11" s="2" t="s">
        <v>13</v>
      </c>
      <c r="C11" s="24" t="str">
        <f>'Phase 1 original'!C11</f>
        <v>Completed</v>
      </c>
      <c r="D11" s="16"/>
    </row>
    <row r="12" spans="1:4" ht="30" customHeight="1" x14ac:dyDescent="0.2">
      <c r="A12" s="7">
        <v>24</v>
      </c>
      <c r="B12" s="2" t="s">
        <v>14</v>
      </c>
      <c r="C12" s="24" t="str">
        <f>'Phase 1 original'!C12</f>
        <v>Completed</v>
      </c>
      <c r="D12" s="16"/>
    </row>
    <row r="13" spans="1:4" ht="30" customHeight="1" x14ac:dyDescent="0.2">
      <c r="A13" s="7">
        <v>25</v>
      </c>
      <c r="B13" s="2" t="s">
        <v>16</v>
      </c>
      <c r="C13" s="24" t="str">
        <f>'Phase 1 original'!C13</f>
        <v>Completed</v>
      </c>
      <c r="D13" s="16"/>
    </row>
    <row r="14" spans="1:4" ht="30" customHeight="1" x14ac:dyDescent="0.2">
      <c r="A14" s="7">
        <v>26</v>
      </c>
      <c r="B14" s="2" t="s">
        <v>18</v>
      </c>
      <c r="C14" s="24" t="str">
        <f>'Phase 1 original'!C14</f>
        <v>Completed</v>
      </c>
      <c r="D14" s="16"/>
    </row>
    <row r="15" spans="1:4" ht="30" customHeight="1" x14ac:dyDescent="0.2">
      <c r="A15" s="7">
        <v>29</v>
      </c>
      <c r="B15" s="4" t="s">
        <v>20</v>
      </c>
      <c r="C15" s="26" t="str">
        <f>'Phase 1 original'!C15</f>
        <v>Completed</v>
      </c>
      <c r="D15" s="16"/>
    </row>
    <row r="16" spans="1:4" ht="30" customHeight="1" x14ac:dyDescent="0.2">
      <c r="A16" s="7">
        <v>30</v>
      </c>
      <c r="B16" s="2" t="s">
        <v>21</v>
      </c>
      <c r="C16" s="24" t="str">
        <f>'Phase 1 original'!C16</f>
        <v>Completed</v>
      </c>
      <c r="D16" s="16"/>
    </row>
    <row r="17" spans="1:4" ht="30" customHeight="1" x14ac:dyDescent="0.2">
      <c r="A17" s="7">
        <v>31</v>
      </c>
      <c r="B17" s="2" t="s">
        <v>22</v>
      </c>
      <c r="C17" s="24" t="str">
        <f>'Phase 1 original'!C17</f>
        <v>Completed</v>
      </c>
      <c r="D17" s="16"/>
    </row>
    <row r="18" spans="1:4" ht="30" customHeight="1" x14ac:dyDescent="0.2">
      <c r="A18" s="7">
        <v>34</v>
      </c>
      <c r="B18" s="4" t="s">
        <v>24</v>
      </c>
      <c r="C18" s="26" t="str">
        <f>'Phase 1 original'!C18</f>
        <v>Completed</v>
      </c>
      <c r="D18" s="16"/>
    </row>
    <row r="19" spans="1:4" ht="30" customHeight="1" x14ac:dyDescent="0.2">
      <c r="A19" s="7">
        <v>37</v>
      </c>
      <c r="B19" s="2" t="s">
        <v>26</v>
      </c>
      <c r="C19" s="24" t="str">
        <f>'Phase 1 original'!C19</f>
        <v>Completed</v>
      </c>
      <c r="D19" s="16"/>
    </row>
    <row r="20" spans="1:4" ht="30" customHeight="1" x14ac:dyDescent="0.2">
      <c r="A20" s="7">
        <v>42</v>
      </c>
      <c r="B20" s="2" t="s">
        <v>28</v>
      </c>
      <c r="C20" s="24" t="str">
        <f>'Phase 1 original'!C20</f>
        <v>Completed</v>
      </c>
      <c r="D20" s="16"/>
    </row>
    <row r="21" spans="1:4" ht="30" customHeight="1" x14ac:dyDescent="0.2">
      <c r="A21" s="7">
        <v>49</v>
      </c>
      <c r="B21" s="2" t="s">
        <v>29</v>
      </c>
      <c r="C21" s="24" t="str">
        <f>'Phase 1 original'!C21</f>
        <v>Completed</v>
      </c>
      <c r="D21" s="16"/>
    </row>
    <row r="22" spans="1:4" ht="30" customHeight="1" x14ac:dyDescent="0.2">
      <c r="A22" s="7">
        <v>54</v>
      </c>
      <c r="B22" s="2" t="s">
        <v>30</v>
      </c>
      <c r="C22" s="24" t="str">
        <f>'Phase 1 original'!C22</f>
        <v>Completed</v>
      </c>
      <c r="D22" s="16"/>
    </row>
    <row r="23" spans="1:4" ht="30" customHeight="1" x14ac:dyDescent="0.2">
      <c r="A23" s="7">
        <v>55</v>
      </c>
      <c r="B23" s="2" t="s">
        <v>31</v>
      </c>
      <c r="C23" s="24" t="str">
        <f>'Phase 1 original'!C23</f>
        <v>Completed</v>
      </c>
      <c r="D23" s="16"/>
    </row>
    <row r="24" spans="1:4" ht="30" customHeight="1" x14ac:dyDescent="0.2">
      <c r="A24" s="7">
        <v>60</v>
      </c>
      <c r="B24" s="2" t="s">
        <v>32</v>
      </c>
      <c r="C24" s="24" t="str">
        <f>'Phase 1 original'!C24</f>
        <v>Completed</v>
      </c>
      <c r="D24" s="16"/>
    </row>
    <row r="25" spans="1:4" ht="30" customHeight="1" x14ac:dyDescent="0.2">
      <c r="A25" s="7">
        <v>61</v>
      </c>
      <c r="B25" s="2" t="s">
        <v>33</v>
      </c>
      <c r="C25" s="24" t="str">
        <f>'Phase 1 original'!C25</f>
        <v>Completed</v>
      </c>
      <c r="D25" s="16"/>
    </row>
    <row r="26" spans="1:4" ht="30" customHeight="1" x14ac:dyDescent="0.2">
      <c r="A26" s="7">
        <v>67</v>
      </c>
      <c r="B26" s="2" t="s">
        <v>34</v>
      </c>
      <c r="C26" s="24" t="str">
        <f>'Phase 1 original'!C26</f>
        <v>Completed</v>
      </c>
      <c r="D26" s="16"/>
    </row>
    <row r="27" spans="1:4" ht="30" customHeight="1" x14ac:dyDescent="0.2">
      <c r="A27" s="7">
        <v>68</v>
      </c>
      <c r="B27" s="2" t="s">
        <v>36</v>
      </c>
      <c r="C27" s="24" t="str">
        <f>'Phase 1 original'!C27</f>
        <v>Completed</v>
      </c>
      <c r="D27" s="16"/>
    </row>
    <row r="28" spans="1:4" ht="30" customHeight="1" x14ac:dyDescent="0.2">
      <c r="A28" s="7">
        <v>69</v>
      </c>
      <c r="B28" s="2" t="s">
        <v>37</v>
      </c>
      <c r="C28" s="24" t="str">
        <f>'Phase 1 original'!C28</f>
        <v>Completed</v>
      </c>
      <c r="D28" s="16"/>
    </row>
    <row r="29" spans="1:4" ht="30" customHeight="1" x14ac:dyDescent="0.2">
      <c r="A29" s="7">
        <v>70</v>
      </c>
      <c r="B29" s="2" t="s">
        <v>39</v>
      </c>
      <c r="C29" s="24" t="str">
        <f>'Phase 1 original'!C29</f>
        <v>Completed</v>
      </c>
      <c r="D29" s="16"/>
    </row>
    <row r="30" spans="1:4" ht="30" customHeight="1" x14ac:dyDescent="0.2">
      <c r="A30" s="7">
        <v>82</v>
      </c>
      <c r="B30" s="2" t="s">
        <v>41</v>
      </c>
      <c r="C30" s="24" t="str">
        <f>'Phase 1 original'!C30</f>
        <v>Completed</v>
      </c>
      <c r="D30" s="16"/>
    </row>
    <row r="31" spans="1:4" ht="30" customHeight="1" x14ac:dyDescent="0.2">
      <c r="A31" s="7">
        <v>83</v>
      </c>
      <c r="B31" s="2" t="s">
        <v>43</v>
      </c>
      <c r="C31" s="24" t="str">
        <f>'Phase 1 original'!C31</f>
        <v>Completed</v>
      </c>
      <c r="D31" s="16"/>
    </row>
    <row r="32" spans="1:4" ht="30" customHeight="1" x14ac:dyDescent="0.2">
      <c r="A32" s="7">
        <v>89</v>
      </c>
      <c r="B32" s="2" t="s">
        <v>44</v>
      </c>
      <c r="C32" s="24" t="str">
        <f>'Phase 1 original'!C32</f>
        <v>Completed</v>
      </c>
      <c r="D32" s="16"/>
    </row>
    <row r="33" spans="1:4" ht="30" customHeight="1" x14ac:dyDescent="0.2">
      <c r="A33" s="7">
        <v>90</v>
      </c>
      <c r="B33" s="4" t="s">
        <v>45</v>
      </c>
      <c r="C33" s="26" t="str">
        <f>'Phase 1 original'!C33</f>
        <v>Completed</v>
      </c>
      <c r="D33" s="16"/>
    </row>
    <row r="34" spans="1:4" ht="30" customHeight="1" x14ac:dyDescent="0.2">
      <c r="A34" s="7">
        <v>93</v>
      </c>
      <c r="B34" s="2" t="s">
        <v>46</v>
      </c>
      <c r="C34" s="24" t="str">
        <f>'Phase 1 original'!C34</f>
        <v>Completed</v>
      </c>
      <c r="D34" s="16"/>
    </row>
    <row r="35" spans="1:4" ht="30" customHeight="1" x14ac:dyDescent="0.2">
      <c r="A35" s="7">
        <v>101</v>
      </c>
      <c r="B35" s="2" t="s">
        <v>48</v>
      </c>
      <c r="C35" s="24" t="str">
        <f>'Phase 1 original'!C35</f>
        <v>Merged #90</v>
      </c>
      <c r="D35" s="16"/>
    </row>
    <row r="36" spans="1:4" ht="30" customHeight="1" x14ac:dyDescent="0.2">
      <c r="A36" s="7">
        <v>102</v>
      </c>
      <c r="B36" s="2" t="s">
        <v>49</v>
      </c>
      <c r="C36" s="24" t="str">
        <f>'Phase 1 original'!C36</f>
        <v>Completed</v>
      </c>
      <c r="D36" s="16"/>
    </row>
    <row r="37" spans="1:4" ht="30" customHeight="1" x14ac:dyDescent="0.2">
      <c r="A37" s="7">
        <v>103</v>
      </c>
      <c r="B37" s="2" t="s">
        <v>51</v>
      </c>
      <c r="C37" s="24" t="str">
        <f>'Phase 1 original'!C37</f>
        <v>Completed</v>
      </c>
      <c r="D37" s="16"/>
    </row>
    <row r="38" spans="1:4" ht="30" customHeight="1" x14ac:dyDescent="0.2">
      <c r="A38" s="7">
        <v>109</v>
      </c>
      <c r="B38" s="2" t="s">
        <v>52</v>
      </c>
      <c r="C38" s="24" t="str">
        <f>'Phase 1 original'!C38</f>
        <v>Completed</v>
      </c>
      <c r="D38" s="16"/>
    </row>
    <row r="39" spans="1:4" ht="30" customHeight="1" x14ac:dyDescent="0.2">
      <c r="A39" s="7">
        <v>116</v>
      </c>
      <c r="B39" s="2" t="s">
        <v>53</v>
      </c>
      <c r="C39" s="24" t="str">
        <f>'Phase 1 original'!C39</f>
        <v>Completed</v>
      </c>
      <c r="D39" s="16"/>
    </row>
    <row r="40" spans="1:4" ht="30" customHeight="1" x14ac:dyDescent="0.2">
      <c r="A40" s="7">
        <v>129</v>
      </c>
      <c r="B40" s="2" t="s">
        <v>55</v>
      </c>
      <c r="C40" s="24" t="str">
        <f>'Phase 1 original'!C40</f>
        <v>Completed</v>
      </c>
      <c r="D40" s="16"/>
    </row>
    <row r="41" spans="1:4" ht="30" customHeight="1" x14ac:dyDescent="0.2">
      <c r="A41" s="7">
        <v>131</v>
      </c>
      <c r="B41" s="2" t="s">
        <v>56</v>
      </c>
      <c r="C41" s="24" t="str">
        <f>'Phase 1 original'!C41</f>
        <v>Completed</v>
      </c>
      <c r="D41" s="16"/>
    </row>
    <row r="42" spans="1:4" ht="30" customHeight="1" x14ac:dyDescent="0.2">
      <c r="A42" s="7">
        <v>132</v>
      </c>
      <c r="B42" s="2" t="s">
        <v>57</v>
      </c>
      <c r="C42" s="24" t="str">
        <f>'Phase 1 original'!C42</f>
        <v>Completed</v>
      </c>
      <c r="D42" s="16"/>
    </row>
    <row r="43" spans="1:4" ht="30" customHeight="1" x14ac:dyDescent="0.2">
      <c r="A43" s="7">
        <v>133</v>
      </c>
      <c r="B43" s="2" t="s">
        <v>58</v>
      </c>
      <c r="C43" s="24" t="str">
        <f>'Phase 1 original'!C43</f>
        <v>Completed</v>
      </c>
      <c r="D43" s="16"/>
    </row>
    <row r="44" spans="1:4" ht="30" customHeight="1" x14ac:dyDescent="0.2">
      <c r="A44" s="7">
        <v>134</v>
      </c>
      <c r="B44" s="2" t="s">
        <v>59</v>
      </c>
      <c r="C44" s="24" t="str">
        <f>'Phase 1 original'!C44</f>
        <v>Completed</v>
      </c>
      <c r="D44" s="16"/>
    </row>
    <row r="45" spans="1:4" ht="30" customHeight="1" x14ac:dyDescent="0.2">
      <c r="A45" s="7">
        <v>137</v>
      </c>
      <c r="B45" s="2" t="s">
        <v>61</v>
      </c>
      <c r="C45" s="24" t="str">
        <f>'Phase 1 original'!C45</f>
        <v>Completed</v>
      </c>
      <c r="D45" s="16"/>
    </row>
    <row r="46" spans="1:4" ht="30" customHeight="1" x14ac:dyDescent="0.2">
      <c r="A46" s="7">
        <v>139</v>
      </c>
      <c r="B46" s="2" t="s">
        <v>62</v>
      </c>
      <c r="C46" s="24" t="str">
        <f>'Phase 1 original'!C46</f>
        <v>Completed</v>
      </c>
      <c r="D46" s="16"/>
    </row>
    <row r="47" spans="1:4" ht="30" customHeight="1" x14ac:dyDescent="0.2">
      <c r="A47" s="7">
        <v>141</v>
      </c>
      <c r="B47" s="2" t="s">
        <v>63</v>
      </c>
      <c r="C47" s="24" t="str">
        <f>'Phase 1 original'!C47</f>
        <v>Completed</v>
      </c>
      <c r="D47" s="16"/>
    </row>
    <row r="48" spans="1:4" ht="30" customHeight="1" x14ac:dyDescent="0.2">
      <c r="A48" s="7">
        <v>144</v>
      </c>
      <c r="B48" s="2" t="s">
        <v>64</v>
      </c>
      <c r="C48" s="24" t="str">
        <f>'Phase 1 original'!C48</f>
        <v>Completed</v>
      </c>
      <c r="D48" s="16"/>
    </row>
    <row r="49" spans="1:4" ht="30" customHeight="1" x14ac:dyDescent="0.2">
      <c r="A49" s="7">
        <v>147</v>
      </c>
      <c r="B49" s="4" t="s">
        <v>65</v>
      </c>
      <c r="C49" s="26" t="str">
        <f>'Phase 1 original'!C49</f>
        <v>Completed</v>
      </c>
      <c r="D49" s="16"/>
    </row>
    <row r="50" spans="1:4" ht="30" customHeight="1" x14ac:dyDescent="0.2">
      <c r="A50" s="7">
        <v>150</v>
      </c>
      <c r="B50" s="2" t="s">
        <v>66</v>
      </c>
      <c r="C50" s="24" t="str">
        <f>'Phase 1 original'!C50</f>
        <v>Completed</v>
      </c>
      <c r="D50" s="16"/>
    </row>
    <row r="51" spans="1:4" ht="30" customHeight="1" x14ac:dyDescent="0.2">
      <c r="A51" s="7">
        <v>153</v>
      </c>
      <c r="B51" s="2" t="s">
        <v>67</v>
      </c>
      <c r="C51" s="24" t="str">
        <f>'Phase 1 original'!C51</f>
        <v>Completed</v>
      </c>
      <c r="D51" s="16"/>
    </row>
    <row r="52" spans="1:4" ht="30" customHeight="1" x14ac:dyDescent="0.2">
      <c r="A52" s="7">
        <v>154</v>
      </c>
      <c r="B52" s="2" t="s">
        <v>68</v>
      </c>
      <c r="C52" s="24" t="str">
        <f>'Phase 1 original'!C52</f>
        <v>Completed</v>
      </c>
      <c r="D52" s="16"/>
    </row>
    <row r="53" spans="1:4" ht="30" customHeight="1" x14ac:dyDescent="0.2">
      <c r="A53" s="7">
        <v>164</v>
      </c>
      <c r="B53" s="2" t="s">
        <v>69</v>
      </c>
      <c r="C53" s="24" t="str">
        <f>'Phase 1 original'!C53</f>
        <v>Completed</v>
      </c>
      <c r="D53" s="16"/>
    </row>
    <row r="54" spans="1:4" ht="30" customHeight="1" x14ac:dyDescent="0.2">
      <c r="A54" s="7">
        <v>191</v>
      </c>
      <c r="B54" s="2" t="s">
        <v>70</v>
      </c>
      <c r="C54" s="24" t="str">
        <f>'Phase 1 original'!C54</f>
        <v>Completed</v>
      </c>
      <c r="D54" s="16"/>
    </row>
    <row r="55" spans="1:4" ht="30" customHeight="1" x14ac:dyDescent="0.2">
      <c r="A55" s="7">
        <v>196</v>
      </c>
      <c r="B55" s="2" t="s">
        <v>71</v>
      </c>
      <c r="C55" s="24" t="str">
        <f>'Phase 1 original'!C55</f>
        <v>Completed</v>
      </c>
      <c r="D55" s="16"/>
    </row>
    <row r="56" spans="1:4" ht="30" customHeight="1" x14ac:dyDescent="0.2">
      <c r="A56" s="7">
        <v>200</v>
      </c>
      <c r="B56" s="2" t="s">
        <v>72</v>
      </c>
      <c r="C56" s="24" t="str">
        <f>'Phase 1 original'!C56</f>
        <v>Completed</v>
      </c>
      <c r="D56" s="16"/>
    </row>
    <row r="57" spans="1:4" ht="30" customHeight="1" x14ac:dyDescent="0.2">
      <c r="A57" s="7">
        <v>209</v>
      </c>
      <c r="B57" s="4" t="s">
        <v>73</v>
      </c>
      <c r="C57" s="26" t="s">
        <v>0</v>
      </c>
      <c r="D57" s="16"/>
    </row>
    <row r="58" spans="1:4" ht="30" customHeight="1" x14ac:dyDescent="0.2">
      <c r="A58" s="7">
        <v>217</v>
      </c>
      <c r="B58" s="4" t="s">
        <v>74</v>
      </c>
      <c r="C58" s="26" t="str">
        <f>'Phase 1 original'!C58</f>
        <v>Completed</v>
      </c>
      <c r="D58" s="16"/>
    </row>
    <row r="59" spans="1:4" ht="30" customHeight="1" x14ac:dyDescent="0.2">
      <c r="A59" s="7">
        <v>243</v>
      </c>
      <c r="B59" s="2" t="s">
        <v>75</v>
      </c>
      <c r="C59" s="24" t="str">
        <f>'Phase 1 original'!C59</f>
        <v>Completed</v>
      </c>
      <c r="D59" s="16"/>
    </row>
    <row r="60" spans="1:4" ht="30" customHeight="1" x14ac:dyDescent="0.2">
      <c r="A60" s="7">
        <v>889</v>
      </c>
      <c r="B60" s="2" t="s">
        <v>76</v>
      </c>
      <c r="C60" s="24" t="str">
        <f>'Phase 1 original'!C60</f>
        <v>Completed</v>
      </c>
      <c r="D60" s="16"/>
    </row>
    <row r="61" spans="1:4" ht="30" customHeight="1" x14ac:dyDescent="0.2">
      <c r="A61" s="7">
        <v>990</v>
      </c>
      <c r="B61" s="2" t="s">
        <v>78</v>
      </c>
      <c r="C61" s="24" t="str">
        <f>'Phase 1 original'!C61</f>
        <v>Completed</v>
      </c>
      <c r="D61" s="16"/>
    </row>
    <row r="62" spans="1:4" ht="30" customHeight="1" x14ac:dyDescent="0.2">
      <c r="A62" s="7">
        <v>1021</v>
      </c>
      <c r="B62" s="2" t="s">
        <v>79</v>
      </c>
      <c r="C62" s="24" t="str">
        <f>'Phase 1 original'!C62</f>
        <v>Merged #89</v>
      </c>
      <c r="D62" s="16"/>
    </row>
    <row r="63" spans="1:4" ht="30" customHeight="1" x14ac:dyDescent="0.2">
      <c r="A63" s="7">
        <v>1029</v>
      </c>
      <c r="B63" s="2" t="s">
        <v>81</v>
      </c>
      <c r="C63" s="24" t="str">
        <f>'Phase 1 original'!C63</f>
        <v xml:space="preserve">Merged #133 </v>
      </c>
      <c r="D63" s="16"/>
    </row>
    <row r="64" spans="1:4" ht="30" customHeight="1" x14ac:dyDescent="0.2">
      <c r="A64" s="7">
        <v>1032</v>
      </c>
      <c r="B64" s="2" t="s">
        <v>82</v>
      </c>
      <c r="C64" s="24" t="str">
        <f>'Phase 1 original'!C64</f>
        <v>Completed</v>
      </c>
      <c r="D64" s="16"/>
    </row>
    <row r="65" spans="1:4" ht="30" customHeight="1" x14ac:dyDescent="0.2">
      <c r="A65" s="7">
        <v>1058</v>
      </c>
      <c r="B65" s="2" t="s">
        <v>84</v>
      </c>
      <c r="C65" s="24" t="str">
        <f>'Phase 1 original'!C65</f>
        <v>Completed</v>
      </c>
      <c r="D65" s="16"/>
    </row>
    <row r="66" spans="1:4" ht="30" customHeight="1" x14ac:dyDescent="0.2">
      <c r="A66" s="7">
        <v>1116</v>
      </c>
      <c r="B66" s="2" t="s">
        <v>85</v>
      </c>
      <c r="C66" s="24" t="str">
        <f>'Phase 1 original'!C66</f>
        <v>Cancelled</v>
      </c>
      <c r="D66" s="16"/>
    </row>
    <row r="67" spans="1:4" ht="30" customHeight="1" x14ac:dyDescent="0.2">
      <c r="A67" s="7">
        <v>1172</v>
      </c>
      <c r="B67" s="2" t="s">
        <v>87</v>
      </c>
      <c r="C67" s="24" t="str">
        <f>'Phase 1 original'!C67</f>
        <v>Completed</v>
      </c>
      <c r="D67" s="16"/>
    </row>
    <row r="68" spans="1:4" ht="30" customHeight="1" x14ac:dyDescent="0.2">
      <c r="A68" s="7">
        <v>1427</v>
      </c>
      <c r="B68" s="2" t="s">
        <v>88</v>
      </c>
      <c r="C68" s="24" t="str">
        <f>'Phase 1 original'!C68</f>
        <v>Merged #90</v>
      </c>
      <c r="D68" s="16"/>
    </row>
    <row r="69" spans="1:4" ht="30" customHeight="1" x14ac:dyDescent="0.2">
      <c r="A69" s="7">
        <v>1434</v>
      </c>
      <c r="B69" s="2" t="s">
        <v>89</v>
      </c>
      <c r="C69" s="24" t="str">
        <f>'Phase 1 original'!C69</f>
        <v>Completed</v>
      </c>
      <c r="D69" s="16"/>
    </row>
    <row r="70" spans="1:4" ht="30" customHeight="1" x14ac:dyDescent="0.2">
      <c r="A70" s="7">
        <v>1451</v>
      </c>
      <c r="B70" s="2" t="s">
        <v>90</v>
      </c>
      <c r="C70" s="24" t="str">
        <f>'Phase 1 original'!C70</f>
        <v>Completed</v>
      </c>
      <c r="D70" s="16"/>
    </row>
    <row r="71" spans="1:4" ht="30" customHeight="1" x14ac:dyDescent="0.2">
      <c r="A71" s="7">
        <v>1458</v>
      </c>
      <c r="B71" s="4" t="s">
        <v>91</v>
      </c>
      <c r="C71" s="26" t="str">
        <f>'Phase 1 original'!C71</f>
        <v>Merged #8401</v>
      </c>
      <c r="D71" s="16"/>
    </row>
    <row r="72" spans="1:4" ht="30" customHeight="1" x14ac:dyDescent="0.2">
      <c r="A72" s="7">
        <v>1462</v>
      </c>
      <c r="B72" s="2" t="s">
        <v>93</v>
      </c>
      <c r="C72" s="24" t="str">
        <f>'Phase 1 original'!C72</f>
        <v>Completed</v>
      </c>
      <c r="D72" s="16"/>
    </row>
    <row r="73" spans="1:4" ht="30" customHeight="1" x14ac:dyDescent="0.2">
      <c r="A73" s="7">
        <v>4153</v>
      </c>
      <c r="B73" s="2" t="s">
        <v>100</v>
      </c>
      <c r="C73" s="24" t="str">
        <f>'Phase 1 original'!C73</f>
        <v>Completed</v>
      </c>
      <c r="D73" s="16"/>
    </row>
    <row r="74" spans="1:4" ht="30" customHeight="1" x14ac:dyDescent="0.2">
      <c r="A74" s="7">
        <v>4155</v>
      </c>
      <c r="B74" s="2" t="s">
        <v>102</v>
      </c>
      <c r="C74" s="24" t="str">
        <f>'Phase 1 original'!C74</f>
        <v>Completed</v>
      </c>
      <c r="D74" s="16"/>
    </row>
    <row r="75" spans="1:4" ht="30" customHeight="1" x14ac:dyDescent="0.2">
      <c r="A75" s="25">
        <v>4156</v>
      </c>
      <c r="B75" s="2" t="s">
        <v>99</v>
      </c>
      <c r="C75" s="24" t="str">
        <f>'Phase 1 original'!C75</f>
        <v>Completed</v>
      </c>
      <c r="D75" s="16"/>
    </row>
    <row r="76" spans="1:4" ht="30" customHeight="1" x14ac:dyDescent="0.2">
      <c r="A76" s="7">
        <v>4647</v>
      </c>
      <c r="B76" s="2" t="s">
        <v>96</v>
      </c>
      <c r="C76" s="24" t="str">
        <f>'Phase 1 original'!C76</f>
        <v>Merged #89</v>
      </c>
      <c r="D76" s="16"/>
    </row>
    <row r="77" spans="1:4" ht="30" customHeight="1" x14ac:dyDescent="0.2">
      <c r="A77" s="7">
        <v>4648</v>
      </c>
      <c r="B77" s="2" t="s">
        <v>94</v>
      </c>
      <c r="C77" s="24" t="str">
        <f>'Phase 1 original'!C77</f>
        <v>Completed</v>
      </c>
      <c r="D77" s="16"/>
    </row>
    <row r="78" spans="1:4" ht="30" customHeight="1" x14ac:dyDescent="0.2">
      <c r="A78" s="7">
        <v>4651</v>
      </c>
      <c r="B78" s="2" t="s">
        <v>97</v>
      </c>
      <c r="C78" s="24" t="str">
        <f>'Phase 1 original'!C78</f>
        <v>Completed</v>
      </c>
      <c r="D78" s="16"/>
    </row>
    <row r="79" spans="1:4" ht="30" customHeight="1" x14ac:dyDescent="0.2">
      <c r="A79" s="7">
        <v>4652</v>
      </c>
      <c r="B79" s="2" t="s">
        <v>98</v>
      </c>
      <c r="C79" s="24" t="str">
        <f>'Phase 1 original'!C79</f>
        <v>Completed</v>
      </c>
      <c r="D79" s="16"/>
    </row>
    <row r="80" spans="1:4" ht="30" customHeight="1" x14ac:dyDescent="0.2">
      <c r="A80" s="7">
        <v>4655</v>
      </c>
      <c r="B80" s="2" t="s">
        <v>101</v>
      </c>
      <c r="C80" s="24" t="str">
        <f>'Phase 1 original'!C80</f>
        <v>Completed</v>
      </c>
      <c r="D80" s="16"/>
    </row>
    <row r="82" spans="2:5" ht="15.75" thickBot="1" x14ac:dyDescent="0.3"/>
    <row r="83" spans="2:5" x14ac:dyDescent="0.25">
      <c r="C83" s="56" t="s">
        <v>203</v>
      </c>
      <c r="D83" s="57"/>
    </row>
    <row r="84" spans="2:5" x14ac:dyDescent="0.25">
      <c r="C84" s="31" t="s">
        <v>196</v>
      </c>
      <c r="D84" s="23">
        <f>COUNTIF(C3:C80,"cancelled*")</f>
        <v>1</v>
      </c>
    </row>
    <row r="85" spans="2:5" x14ac:dyDescent="0.25">
      <c r="B85" s="18"/>
      <c r="C85" s="31" t="s">
        <v>197</v>
      </c>
      <c r="D85" s="23">
        <f>COUNTIF(C3:C80,"complete*")</f>
        <v>71</v>
      </c>
    </row>
    <row r="86" spans="2:5" x14ac:dyDescent="0.25">
      <c r="B86" s="21"/>
      <c r="C86" s="31" t="s">
        <v>198</v>
      </c>
      <c r="D86" s="23">
        <f>COUNTIF(C3:C80,"merged*")</f>
        <v>6</v>
      </c>
    </row>
    <row r="87" spans="2:5" x14ac:dyDescent="0.25">
      <c r="B87" s="21"/>
      <c r="C87" s="31" t="s">
        <v>202</v>
      </c>
      <c r="D87" s="23">
        <f>COUNTIF(C3:C80,"*waiver*")</f>
        <v>0</v>
      </c>
    </row>
    <row r="88" spans="2:5" x14ac:dyDescent="0.25">
      <c r="B88" s="21"/>
      <c r="C88" s="31" t="s">
        <v>199</v>
      </c>
      <c r="D88" s="23">
        <f>COUNTIF(C3:C80,"subs* complete*")</f>
        <v>0</v>
      </c>
    </row>
    <row r="89" spans="2:5" x14ac:dyDescent="0.25">
      <c r="B89" s="21"/>
      <c r="C89" s="31" t="s">
        <v>200</v>
      </c>
      <c r="D89" s="23">
        <f>COUNTIF(C3:C80,"suspended*")</f>
        <v>0</v>
      </c>
    </row>
    <row r="90" spans="2:5" ht="15.75" thickBot="1" x14ac:dyDescent="0.3">
      <c r="B90" s="21"/>
      <c r="C90" s="32" t="s">
        <v>201</v>
      </c>
      <c r="D90" s="22">
        <f>COUNTIF(C3:C80,"*progress*")</f>
        <v>0</v>
      </c>
    </row>
    <row r="91" spans="2:5" ht="16.5" thickTop="1" thickBot="1" x14ac:dyDescent="0.3">
      <c r="B91" s="21"/>
      <c r="C91" s="20" t="s">
        <v>205</v>
      </c>
      <c r="D91" s="19">
        <f>SUM(D84:D90)</f>
        <v>78</v>
      </c>
    </row>
    <row r="92" spans="2:5" x14ac:dyDescent="0.25">
      <c r="D92" s="15">
        <f>(SUM(D88:D90)/D91)</f>
        <v>0</v>
      </c>
      <c r="E92" s="29" t="s">
        <v>208</v>
      </c>
    </row>
    <row r="102" spans="5:5" x14ac:dyDescent="0.25">
      <c r="E102" s="29"/>
    </row>
  </sheetData>
  <sheetProtection selectLockedCells="1"/>
  <pageMargins left="0.25" right="0.25" top="0.75" bottom="0.25" header="0.3" footer="0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Phase 1 original</vt:lpstr>
      <vt:lpstr>Phase 1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Ripstein</dc:creator>
  <cp:lastModifiedBy>Kim Fraim</cp:lastModifiedBy>
  <cp:lastPrinted>2018-11-05T17:37:42Z</cp:lastPrinted>
  <dcterms:created xsi:type="dcterms:W3CDTF">2014-09-09T13:29:03Z</dcterms:created>
  <dcterms:modified xsi:type="dcterms:W3CDTF">2018-11-05T17:37:47Z</dcterms:modified>
</cp:coreProperties>
</file>