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ealth_care\medicaid\rates\mental_hygiene\docs\2018\"/>
    </mc:Choice>
  </mc:AlternateContent>
  <bookViews>
    <workbookView xWindow="480" yWindow="180" windowWidth="27795" windowHeight="12525"/>
  </bookViews>
  <sheets>
    <sheet name="April 2016" sheetId="4" r:id="rId1"/>
  </sheets>
  <calcPr calcId="171027"/>
</workbook>
</file>

<file path=xl/calcChain.xml><?xml version="1.0" encoding="utf-8"?>
<calcChain xmlns="http://schemas.openxmlformats.org/spreadsheetml/2006/main">
  <c r="G17" i="4" l="1"/>
  <c r="F17" i="4"/>
  <c r="E17" i="4"/>
  <c r="G16" i="4"/>
  <c r="F16" i="4"/>
  <c r="E16" i="4"/>
  <c r="G15" i="4"/>
  <c r="F15" i="4"/>
  <c r="E15" i="4"/>
  <c r="D17" i="4"/>
  <c r="D16" i="4"/>
  <c r="D15" i="4"/>
  <c r="G10" i="4"/>
  <c r="G9" i="4"/>
  <c r="G8" i="4"/>
  <c r="F10" i="4"/>
  <c r="F9" i="4"/>
  <c r="F8" i="4"/>
  <c r="E10" i="4"/>
  <c r="E9" i="4"/>
  <c r="E8" i="4"/>
  <c r="D10" i="4"/>
  <c r="D9" i="4"/>
  <c r="D8" i="4"/>
</calcChain>
</file>

<file path=xl/sharedStrings.xml><?xml version="1.0" encoding="utf-8"?>
<sst xmlns="http://schemas.openxmlformats.org/spreadsheetml/2006/main" count="17" uniqueCount="12">
  <si>
    <t xml:space="preserve">HOURLY COMMUNITY HABILITATION </t>
  </si>
  <si>
    <t>REIMBURSEMENT PER OPWDD</t>
  </si>
  <si>
    <t>REGION</t>
  </si>
  <si>
    <t>INDIVIDUAL SERVING 1</t>
  </si>
  <si>
    <t>GROUP SERVING 2</t>
  </si>
  <si>
    <t>GROUP SERVING 3</t>
  </si>
  <si>
    <t>GROUP SERVING 4</t>
  </si>
  <si>
    <t xml:space="preserve">HOURLY COMMUNITY HABILITATION CONVERTED TO QUARTER HOUR </t>
  </si>
  <si>
    <t xml:space="preserve">REIMBURSEMENT PER DEPARTMENT OF HEALTH </t>
  </si>
  <si>
    <t>HOURLY COMMUNITY HABILITATION</t>
  </si>
  <si>
    <t>(3.25% Direct Support Compensation Increase)</t>
  </si>
  <si>
    <t xml:space="preserve"> EFFECTIVE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</si>
</sst>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workbookViewId="0">
      <selection activeCell="I28" sqref="I28"/>
    </sheetView>
  </sheetViews>
  <sheetFormatPr defaultRowHeight="15" x14ac:dyDescent="0.25"/>
  <cols>
    <col min="1" max="1" width="4.140625" customWidth="1"/>
    <col min="2" max="2" width="3.5703125" customWidth="1"/>
    <col min="3" max="3" width="13.140625" customWidth="1"/>
    <col min="4" max="7" width="15" customWidth="1"/>
    <col min="8" max="8" width="4.140625" customWidth="1"/>
  </cols>
  <sheetData>
    <row r="1" spans="2:8" ht="15.75" customHeight="1" x14ac:dyDescent="0.25">
      <c r="B1" s="10"/>
      <c r="C1" s="17" t="s">
        <v>9</v>
      </c>
      <c r="D1" s="18"/>
      <c r="E1" s="18"/>
      <c r="F1" s="18"/>
      <c r="G1" s="18"/>
      <c r="H1" s="10"/>
    </row>
    <row r="2" spans="2:8" ht="15.75" customHeight="1" x14ac:dyDescent="0.25">
      <c r="B2" s="10"/>
      <c r="C2" s="17" t="s">
        <v>11</v>
      </c>
      <c r="D2" s="18"/>
      <c r="E2" s="18"/>
      <c r="F2" s="18"/>
      <c r="G2" s="18"/>
      <c r="H2" s="10"/>
    </row>
    <row r="3" spans="2:8" ht="15.75" customHeight="1" x14ac:dyDescent="0.25">
      <c r="B3" s="10"/>
      <c r="C3" s="17" t="s">
        <v>10</v>
      </c>
      <c r="D3" s="18"/>
      <c r="E3" s="18"/>
      <c r="F3" s="18"/>
      <c r="G3" s="18"/>
      <c r="H3" s="10"/>
    </row>
    <row r="4" spans="2:8" ht="9" customHeight="1" x14ac:dyDescent="0.25">
      <c r="B4" s="10"/>
      <c r="C4" s="10"/>
      <c r="D4" s="10"/>
      <c r="E4" s="10"/>
      <c r="F4" s="10"/>
      <c r="G4" s="10"/>
      <c r="H4" s="10"/>
    </row>
    <row r="5" spans="2:8" s="2" customFormat="1" ht="15.75" customHeight="1" x14ac:dyDescent="0.3">
      <c r="B5" s="12"/>
      <c r="C5" s="15" t="s">
        <v>0</v>
      </c>
      <c r="D5" s="16"/>
      <c r="E5" s="16"/>
      <c r="F5" s="16"/>
      <c r="G5" s="16"/>
      <c r="H5" s="13"/>
    </row>
    <row r="6" spans="2:8" s="2" customFormat="1" ht="17.25" customHeight="1" x14ac:dyDescent="0.25">
      <c r="B6" s="13"/>
      <c r="C6" s="19" t="s">
        <v>1</v>
      </c>
      <c r="D6" s="20"/>
      <c r="E6" s="20"/>
      <c r="F6" s="20"/>
      <c r="G6" s="20"/>
      <c r="H6" s="13"/>
    </row>
    <row r="7" spans="2:8" s="2" customFormat="1" ht="29.25" customHeight="1" thickBot="1" x14ac:dyDescent="0.3">
      <c r="B7" s="13"/>
      <c r="C7" s="4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13"/>
    </row>
    <row r="8" spans="2:8" ht="17.25" customHeight="1" x14ac:dyDescent="0.25">
      <c r="B8" s="1"/>
      <c r="C8" s="5">
        <v>1</v>
      </c>
      <c r="D8" s="6">
        <f>ROUND(39.7785510760127,2)</f>
        <v>39.78</v>
      </c>
      <c r="E8" s="6">
        <f>ROUND(24.861594422508,2)</f>
        <v>24.86</v>
      </c>
      <c r="F8" s="6">
        <f>ROUND(19.8892755380064,2)</f>
        <v>19.89</v>
      </c>
      <c r="G8" s="6">
        <f>ROUND(17.4031160957556,2)</f>
        <v>17.399999999999999</v>
      </c>
      <c r="H8" s="1"/>
    </row>
    <row r="9" spans="2:8" ht="17.25" customHeight="1" x14ac:dyDescent="0.25">
      <c r="B9" s="1"/>
      <c r="C9" s="7">
        <v>2</v>
      </c>
      <c r="D9" s="8">
        <f>ROUND(41.2453174180994,2)</f>
        <v>41.25</v>
      </c>
      <c r="E9" s="8">
        <f>ROUND(25.7783233863121,2)</f>
        <v>25.78</v>
      </c>
      <c r="F9" s="8">
        <f>ROUND(20.6226587090497,2)</f>
        <v>20.62</v>
      </c>
      <c r="G9" s="8">
        <f>ROUND(18.0448263704185,2)</f>
        <v>18.04</v>
      </c>
      <c r="H9" s="1"/>
    </row>
    <row r="10" spans="2:8" ht="17.25" customHeight="1" x14ac:dyDescent="0.25">
      <c r="B10" s="1"/>
      <c r="C10" s="7">
        <v>3</v>
      </c>
      <c r="D10" s="8">
        <f>ROUND(40.3049094756072,2)</f>
        <v>40.299999999999997</v>
      </c>
      <c r="E10" s="8">
        <f>ROUND(25.1905684222545,2)</f>
        <v>25.19</v>
      </c>
      <c r="F10" s="8">
        <f>ROUND(20.1524547378036,2)</f>
        <v>20.149999999999999</v>
      </c>
      <c r="G10" s="8">
        <f>ROUND(17.6333978955781,2)</f>
        <v>17.63</v>
      </c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s="2" customFormat="1" ht="16.5" customHeight="1" x14ac:dyDescent="0.3">
      <c r="B12" s="12"/>
      <c r="C12" s="15" t="s">
        <v>7</v>
      </c>
      <c r="D12" s="16"/>
      <c r="E12" s="16"/>
      <c r="F12" s="16"/>
      <c r="G12" s="16"/>
      <c r="H12" s="13"/>
    </row>
    <row r="13" spans="2:8" s="2" customFormat="1" ht="17.25" customHeight="1" x14ac:dyDescent="0.25">
      <c r="B13" s="13"/>
      <c r="C13" s="19" t="s">
        <v>8</v>
      </c>
      <c r="D13" s="20"/>
      <c r="E13" s="20"/>
      <c r="F13" s="20"/>
      <c r="G13" s="20"/>
      <c r="H13" s="13"/>
    </row>
    <row r="14" spans="2:8" s="2" customFormat="1" ht="30" customHeight="1" thickBot="1" x14ac:dyDescent="0.3">
      <c r="B14" s="13"/>
      <c r="C14" s="4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13"/>
    </row>
    <row r="15" spans="2:8" ht="17.25" customHeight="1" x14ac:dyDescent="0.25">
      <c r="B15" s="1"/>
      <c r="C15" s="5">
        <v>1</v>
      </c>
      <c r="D15" s="6">
        <f>D8/4</f>
        <v>9.9450000000000003</v>
      </c>
      <c r="E15" s="6">
        <f>E8/4</f>
        <v>6.2149999999999999</v>
      </c>
      <c r="F15" s="6">
        <f>F8/4</f>
        <v>4.9725000000000001</v>
      </c>
      <c r="G15" s="6">
        <f>G8/4</f>
        <v>4.3499999999999996</v>
      </c>
      <c r="H15" s="1"/>
    </row>
    <row r="16" spans="2:8" ht="17.25" customHeight="1" x14ac:dyDescent="0.25">
      <c r="B16" s="1"/>
      <c r="C16" s="7">
        <v>2</v>
      </c>
      <c r="D16" s="8">
        <f t="shared" ref="D16:G17" si="0">D9/4</f>
        <v>10.3125</v>
      </c>
      <c r="E16" s="8">
        <f t="shared" si="0"/>
        <v>6.4450000000000003</v>
      </c>
      <c r="F16" s="8">
        <f t="shared" si="0"/>
        <v>5.1550000000000002</v>
      </c>
      <c r="G16" s="8">
        <f t="shared" si="0"/>
        <v>4.51</v>
      </c>
      <c r="H16" s="1"/>
    </row>
    <row r="17" spans="2:8" ht="17.25" customHeight="1" x14ac:dyDescent="0.25">
      <c r="B17" s="1"/>
      <c r="C17" s="7">
        <v>3</v>
      </c>
      <c r="D17" s="8">
        <f t="shared" si="0"/>
        <v>10.074999999999999</v>
      </c>
      <c r="E17" s="8">
        <f t="shared" si="0"/>
        <v>6.2975000000000003</v>
      </c>
      <c r="F17" s="8">
        <f t="shared" si="0"/>
        <v>5.0374999999999996</v>
      </c>
      <c r="G17" s="8">
        <f t="shared" si="0"/>
        <v>4.4074999999999998</v>
      </c>
      <c r="H17" s="1"/>
    </row>
    <row r="18" spans="2:8" x14ac:dyDescent="0.25">
      <c r="B18" s="14"/>
      <c r="C18" s="14"/>
      <c r="D18" s="14"/>
      <c r="E18" s="14"/>
      <c r="F18" s="14"/>
      <c r="G18" s="14"/>
      <c r="H18" s="14"/>
    </row>
    <row r="20" spans="2:8" x14ac:dyDescent="0.25">
      <c r="D20" s="9"/>
      <c r="E20" s="9"/>
      <c r="F20" s="9"/>
    </row>
    <row r="21" spans="2:8" x14ac:dyDescent="0.25">
      <c r="D21" s="11"/>
      <c r="E21" s="11"/>
      <c r="F21" s="11"/>
      <c r="G21" s="11"/>
    </row>
    <row r="22" spans="2:8" x14ac:dyDescent="0.25">
      <c r="D22" s="11"/>
      <c r="E22" s="11"/>
      <c r="F22" s="11"/>
      <c r="G22" s="11"/>
    </row>
    <row r="23" spans="2:8" ht="13.5" customHeight="1" x14ac:dyDescent="0.25">
      <c r="D23" s="11"/>
      <c r="E23" s="11"/>
      <c r="F23" s="11"/>
      <c r="G23" s="11"/>
    </row>
  </sheetData>
  <mergeCells count="8">
    <mergeCell ref="B18:H18"/>
    <mergeCell ref="C5:G5"/>
    <mergeCell ref="C1:G1"/>
    <mergeCell ref="C2:G2"/>
    <mergeCell ref="C3:G3"/>
    <mergeCell ref="C6:G6"/>
    <mergeCell ref="C12:G12"/>
    <mergeCell ref="C13:G1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2016</vt:lpstr>
    </vt:vector>
  </TitlesOfParts>
  <Company>New York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 Britton</dc:creator>
  <cp:lastModifiedBy>Katherine Ryan</cp:lastModifiedBy>
  <cp:lastPrinted>2015-04-07T16:00:33Z</cp:lastPrinted>
  <dcterms:created xsi:type="dcterms:W3CDTF">2014-09-09T19:20:47Z</dcterms:created>
  <dcterms:modified xsi:type="dcterms:W3CDTF">2018-02-21T19:39:11Z</dcterms:modified>
</cp:coreProperties>
</file>