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 tabRatio="893"/>
  </bookViews>
  <sheets>
    <sheet name="OPWDD Statewide" sheetId="7" r:id="rId1"/>
    <sheet name="OPWDD FIDA Region" sheetId="8" r:id="rId2"/>
    <sheet name="OPWDD Central Region" sheetId="9" r:id="rId3"/>
    <sheet name="OPWDD Northern Region" sheetId="10" r:id="rId4"/>
    <sheet name="OPWDD Western Region" sheetId="11" r:id="rId5"/>
    <sheet name="OPWDD State Wards" sheetId="12" r:id="rId6"/>
    <sheet name="Sheet1" sheetId="13" state="hidden" r:id="rId7"/>
  </sheets>
  <calcPr calcId="145621"/>
</workbook>
</file>

<file path=xl/calcChain.xml><?xml version="1.0" encoding="utf-8"?>
<calcChain xmlns="http://schemas.openxmlformats.org/spreadsheetml/2006/main">
  <c r="E8" i="12" l="1"/>
  <c r="E8" i="11"/>
  <c r="E8" i="10"/>
  <c r="E8" i="9"/>
  <c r="E8" i="8"/>
  <c r="E8" i="7"/>
  <c r="D30" i="13" l="1"/>
  <c r="E30" i="13"/>
  <c r="C30" i="13"/>
  <c r="D29" i="13"/>
  <c r="E29" i="13"/>
  <c r="C29" i="13"/>
  <c r="D3" i="13"/>
  <c r="E3" i="13" s="1"/>
  <c r="P24" i="12"/>
  <c r="L24" i="12"/>
  <c r="H24" i="12"/>
  <c r="D24" i="12"/>
  <c r="N24" i="12"/>
  <c r="J24" i="12"/>
  <c r="F24" i="12"/>
  <c r="B24" i="12"/>
  <c r="P24" i="11"/>
  <c r="L24" i="11"/>
  <c r="H24" i="11"/>
  <c r="D24" i="11"/>
  <c r="N24" i="11"/>
  <c r="J24" i="11"/>
  <c r="F24" i="11"/>
  <c r="B24" i="11"/>
  <c r="D1" i="13" l="1"/>
  <c r="E1" i="13" s="1"/>
  <c r="D2" i="13"/>
  <c r="E2" i="13" s="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P12" i="8" l="1"/>
  <c r="P12" i="9"/>
  <c r="P12" i="10"/>
  <c r="P12" i="11"/>
  <c r="P12" i="12"/>
  <c r="P12" i="7"/>
  <c r="O12" i="8"/>
  <c r="O12" i="9"/>
  <c r="O12" i="10"/>
  <c r="O12" i="11"/>
  <c r="O12" i="12"/>
  <c r="O12" i="7"/>
  <c r="N12" i="8"/>
  <c r="N12" i="9"/>
  <c r="N12" i="10"/>
  <c r="N12" i="11"/>
  <c r="N12" i="12"/>
  <c r="N12" i="7"/>
  <c r="L12" i="8"/>
  <c r="L12" i="9"/>
  <c r="L12" i="10"/>
  <c r="L12" i="11"/>
  <c r="L12" i="12"/>
  <c r="L12" i="7"/>
  <c r="K12" i="8"/>
  <c r="K12" i="9"/>
  <c r="K12" i="10"/>
  <c r="K12" i="11"/>
  <c r="K12" i="12"/>
  <c r="K12" i="7"/>
  <c r="J12" i="8"/>
  <c r="J12" i="9"/>
  <c r="J12" i="10"/>
  <c r="J12" i="11"/>
  <c r="J12" i="12"/>
  <c r="J12" i="7"/>
  <c r="H12" i="8"/>
  <c r="H12" i="9"/>
  <c r="H12" i="10"/>
  <c r="H12" i="11"/>
  <c r="H12" i="12"/>
  <c r="H12" i="7"/>
  <c r="G12" i="8"/>
  <c r="G12" i="9"/>
  <c r="G12" i="10"/>
  <c r="G12" i="11"/>
  <c r="G12" i="12"/>
  <c r="G12" i="7"/>
  <c r="F12" i="8"/>
  <c r="F12" i="9"/>
  <c r="F12" i="10"/>
  <c r="F12" i="11"/>
  <c r="F12" i="12"/>
  <c r="F12" i="7"/>
  <c r="D12" i="8"/>
  <c r="D12" i="9"/>
  <c r="D12" i="10"/>
  <c r="D12" i="11"/>
  <c r="D12" i="12"/>
  <c r="D12" i="7"/>
  <c r="C12" i="8"/>
  <c r="C12" i="9"/>
  <c r="C12" i="10"/>
  <c r="C12" i="11"/>
  <c r="C12" i="12"/>
  <c r="C12" i="7"/>
  <c r="B12" i="8"/>
  <c r="B12" i="9"/>
  <c r="B12" i="10"/>
  <c r="B12" i="11"/>
  <c r="B12" i="12"/>
  <c r="B12" i="7"/>
  <c r="Q83" i="12" l="1"/>
  <c r="M83" i="12"/>
  <c r="I83" i="12"/>
  <c r="Q82" i="12"/>
  <c r="M82" i="12"/>
  <c r="I82" i="12"/>
  <c r="Q81" i="12"/>
  <c r="M81" i="12"/>
  <c r="I81" i="12"/>
  <c r="Q80" i="12"/>
  <c r="M80" i="12"/>
  <c r="I80" i="12"/>
  <c r="Q79" i="12"/>
  <c r="M79" i="12"/>
  <c r="I79" i="12"/>
  <c r="Q78" i="12"/>
  <c r="M78" i="12"/>
  <c r="I78" i="12"/>
  <c r="Q77" i="12"/>
  <c r="M77" i="12"/>
  <c r="I77" i="12"/>
  <c r="Q76" i="12"/>
  <c r="M76" i="12"/>
  <c r="I76" i="12"/>
  <c r="Q75" i="12"/>
  <c r="M75" i="12"/>
  <c r="I75" i="12"/>
  <c r="Q74" i="12"/>
  <c r="M74" i="12"/>
  <c r="I74" i="12"/>
  <c r="Q73" i="12"/>
  <c r="M73" i="12"/>
  <c r="I73" i="12"/>
  <c r="Q72" i="12"/>
  <c r="M72" i="12"/>
  <c r="I72" i="12"/>
  <c r="Q71" i="12"/>
  <c r="M71" i="12"/>
  <c r="I71" i="12"/>
  <c r="Q70" i="12"/>
  <c r="M70" i="12"/>
  <c r="I70" i="12"/>
  <c r="Q69" i="12"/>
  <c r="M69" i="12"/>
  <c r="I69" i="12"/>
  <c r="Q68" i="12"/>
  <c r="M68" i="12"/>
  <c r="I68" i="12"/>
  <c r="Q67" i="12"/>
  <c r="M67" i="12"/>
  <c r="I67" i="12"/>
  <c r="Q66" i="12"/>
  <c r="M66" i="12"/>
  <c r="I66" i="12"/>
  <c r="Q65" i="12"/>
  <c r="M65" i="12"/>
  <c r="I65" i="12"/>
  <c r="Q64" i="12"/>
  <c r="M64" i="12"/>
  <c r="I64" i="12"/>
  <c r="Q62" i="12"/>
  <c r="M62" i="12"/>
  <c r="I62" i="12"/>
  <c r="Q61" i="12"/>
  <c r="M61" i="12"/>
  <c r="I61" i="12"/>
  <c r="Q60" i="12"/>
  <c r="M60" i="12"/>
  <c r="I60" i="12"/>
  <c r="Q59" i="12"/>
  <c r="M59" i="12"/>
  <c r="I59" i="12"/>
  <c r="Q58" i="12"/>
  <c r="M58" i="12"/>
  <c r="I58" i="12"/>
  <c r="Q57" i="12"/>
  <c r="M57" i="12"/>
  <c r="I57" i="12"/>
  <c r="Q56" i="12"/>
  <c r="M56" i="12"/>
  <c r="I56" i="12"/>
  <c r="Q55" i="12"/>
  <c r="M55" i="12"/>
  <c r="I55" i="12"/>
  <c r="Q54" i="12"/>
  <c r="M54" i="12"/>
  <c r="I54" i="12"/>
  <c r="Q53" i="12"/>
  <c r="M53" i="12"/>
  <c r="I53" i="12"/>
  <c r="Q52" i="12"/>
  <c r="M52" i="12"/>
  <c r="I52" i="12"/>
  <c r="Q51" i="12"/>
  <c r="M51" i="12"/>
  <c r="I51" i="12"/>
  <c r="Q50" i="12"/>
  <c r="M50" i="12"/>
  <c r="I50" i="12"/>
  <c r="Q49" i="12"/>
  <c r="M49" i="12"/>
  <c r="I49" i="12"/>
  <c r="Q48" i="12"/>
  <c r="M48" i="12"/>
  <c r="I48" i="12"/>
  <c r="Q47" i="12"/>
  <c r="M47" i="12"/>
  <c r="I47" i="12"/>
  <c r="Q46" i="12"/>
  <c r="M46" i="12"/>
  <c r="I46" i="12"/>
  <c r="Q45" i="12"/>
  <c r="M45" i="12"/>
  <c r="I45" i="12"/>
  <c r="Q44" i="12"/>
  <c r="M44" i="12"/>
  <c r="I44" i="12"/>
  <c r="Q43" i="12"/>
  <c r="M43" i="12"/>
  <c r="I43" i="12"/>
  <c r="Q42" i="12"/>
  <c r="M42" i="12"/>
  <c r="I42" i="12"/>
  <c r="Q41" i="12"/>
  <c r="M41" i="12"/>
  <c r="I41" i="12"/>
  <c r="Q40" i="12"/>
  <c r="M40" i="12"/>
  <c r="I40" i="12"/>
  <c r="Q39" i="12"/>
  <c r="M39" i="12"/>
  <c r="I39" i="12"/>
  <c r="Q38" i="12"/>
  <c r="M38" i="12"/>
  <c r="I38" i="12"/>
  <c r="Q37" i="12"/>
  <c r="M37" i="12"/>
  <c r="I37" i="12"/>
  <c r="Q36" i="12"/>
  <c r="M36" i="12"/>
  <c r="I36" i="12"/>
  <c r="Q35" i="12"/>
  <c r="M35" i="12"/>
  <c r="I35" i="12"/>
  <c r="Q34" i="12"/>
  <c r="M34" i="12"/>
  <c r="I34" i="12"/>
  <c r="Q33" i="12"/>
  <c r="M33" i="12"/>
  <c r="I33" i="12"/>
  <c r="Q32" i="12"/>
  <c r="M32" i="12"/>
  <c r="I32" i="12"/>
  <c r="Q31" i="12"/>
  <c r="M31" i="12"/>
  <c r="I31" i="12"/>
  <c r="Q30" i="12"/>
  <c r="M30" i="12"/>
  <c r="I30" i="12"/>
  <c r="Q29" i="12"/>
  <c r="M29" i="12"/>
  <c r="I29" i="12"/>
  <c r="Q28" i="12"/>
  <c r="M28" i="12"/>
  <c r="I28" i="12"/>
  <c r="Q27" i="12"/>
  <c r="M27" i="12"/>
  <c r="I27" i="12"/>
  <c r="Q26" i="12"/>
  <c r="M26" i="12"/>
  <c r="I26" i="12"/>
  <c r="Q25" i="12"/>
  <c r="M25" i="12"/>
  <c r="I25" i="12"/>
  <c r="Q23" i="12"/>
  <c r="M23" i="12"/>
  <c r="I23" i="12"/>
  <c r="Q22" i="12"/>
  <c r="M22" i="12"/>
  <c r="I22" i="12"/>
  <c r="Q21" i="12"/>
  <c r="M21" i="12"/>
  <c r="I21" i="12"/>
  <c r="Q20" i="12"/>
  <c r="M20" i="12"/>
  <c r="I20" i="12"/>
  <c r="Q19" i="12"/>
  <c r="M19" i="12"/>
  <c r="I19" i="12"/>
  <c r="Q18" i="12"/>
  <c r="M18" i="12"/>
  <c r="I18" i="12"/>
  <c r="Q17" i="12"/>
  <c r="M17" i="12"/>
  <c r="I17" i="12"/>
  <c r="Q16" i="12"/>
  <c r="M16" i="12"/>
  <c r="I16" i="12"/>
  <c r="Q15" i="12"/>
  <c r="M15" i="12"/>
  <c r="I15" i="12"/>
  <c r="Q14" i="12"/>
  <c r="M14" i="12"/>
  <c r="I14" i="12"/>
  <c r="D8" i="12"/>
  <c r="D7" i="12"/>
  <c r="D6" i="12"/>
  <c r="C5" i="12"/>
  <c r="E83" i="12" s="1"/>
  <c r="B5" i="12"/>
  <c r="M83" i="11"/>
  <c r="I83" i="11"/>
  <c r="M82" i="11"/>
  <c r="I82" i="11"/>
  <c r="M81" i="11"/>
  <c r="I81" i="11"/>
  <c r="M80" i="11"/>
  <c r="I80" i="11"/>
  <c r="M79" i="11"/>
  <c r="I79" i="11"/>
  <c r="M78" i="11"/>
  <c r="I78" i="11"/>
  <c r="M77" i="11"/>
  <c r="I77" i="11"/>
  <c r="M76" i="11"/>
  <c r="I76" i="11"/>
  <c r="M75" i="11"/>
  <c r="I75" i="11"/>
  <c r="M74" i="11"/>
  <c r="I74" i="11"/>
  <c r="M73" i="11"/>
  <c r="I73" i="11"/>
  <c r="M72" i="11"/>
  <c r="I72" i="11"/>
  <c r="M71" i="11"/>
  <c r="I71" i="11"/>
  <c r="M70" i="11"/>
  <c r="I70" i="11"/>
  <c r="M69" i="11"/>
  <c r="I69" i="11"/>
  <c r="M68" i="11"/>
  <c r="I68" i="11"/>
  <c r="M67" i="11"/>
  <c r="I67" i="11"/>
  <c r="M66" i="11"/>
  <c r="I66" i="11"/>
  <c r="M65" i="11"/>
  <c r="I65" i="11"/>
  <c r="M64" i="11"/>
  <c r="I64" i="11"/>
  <c r="M62" i="11"/>
  <c r="I62" i="11"/>
  <c r="M61" i="11"/>
  <c r="I61" i="11"/>
  <c r="M60" i="11"/>
  <c r="I60" i="11"/>
  <c r="M59" i="11"/>
  <c r="I59" i="11"/>
  <c r="M58" i="11"/>
  <c r="I58" i="11"/>
  <c r="M57" i="11"/>
  <c r="I57" i="11"/>
  <c r="M56" i="11"/>
  <c r="I56" i="11"/>
  <c r="M55" i="11"/>
  <c r="I55" i="11"/>
  <c r="M54" i="11"/>
  <c r="I54" i="11"/>
  <c r="M53" i="11"/>
  <c r="I53" i="11"/>
  <c r="M52" i="11"/>
  <c r="I52" i="11"/>
  <c r="M51" i="11"/>
  <c r="I51" i="11"/>
  <c r="M50" i="11"/>
  <c r="I50" i="11"/>
  <c r="M49" i="11"/>
  <c r="I49" i="11"/>
  <c r="M48" i="11"/>
  <c r="I48" i="11"/>
  <c r="M47" i="11"/>
  <c r="I47" i="11"/>
  <c r="M46" i="11"/>
  <c r="I46" i="11"/>
  <c r="M45" i="11"/>
  <c r="I45" i="11"/>
  <c r="M44" i="11"/>
  <c r="I44" i="11"/>
  <c r="M43" i="11"/>
  <c r="I43" i="11"/>
  <c r="M42" i="11"/>
  <c r="I42" i="11"/>
  <c r="M41" i="11"/>
  <c r="I41" i="11"/>
  <c r="M40" i="11"/>
  <c r="I40" i="11"/>
  <c r="M39" i="11"/>
  <c r="I39" i="11"/>
  <c r="M38" i="11"/>
  <c r="I38" i="11"/>
  <c r="M37" i="11"/>
  <c r="I37" i="11"/>
  <c r="M36" i="11"/>
  <c r="I36" i="11"/>
  <c r="M35" i="11"/>
  <c r="I35" i="11"/>
  <c r="M34" i="11"/>
  <c r="I34" i="11"/>
  <c r="M33" i="11"/>
  <c r="I33" i="11"/>
  <c r="M32" i="11"/>
  <c r="I32" i="11"/>
  <c r="M31" i="11"/>
  <c r="I31" i="11"/>
  <c r="M30" i="11"/>
  <c r="I30" i="11"/>
  <c r="M29" i="11"/>
  <c r="I29" i="11"/>
  <c r="M28" i="11"/>
  <c r="I28" i="11"/>
  <c r="M27" i="11"/>
  <c r="I27" i="11"/>
  <c r="M26" i="11"/>
  <c r="I26" i="11"/>
  <c r="M25" i="11"/>
  <c r="I25" i="11"/>
  <c r="M23" i="11"/>
  <c r="I23" i="11"/>
  <c r="M22" i="11"/>
  <c r="I22" i="11"/>
  <c r="M21" i="11"/>
  <c r="I21" i="11"/>
  <c r="M20" i="11"/>
  <c r="I20" i="11"/>
  <c r="M19" i="11"/>
  <c r="I19" i="11"/>
  <c r="M18" i="11"/>
  <c r="I18" i="11"/>
  <c r="M17" i="11"/>
  <c r="I17" i="11"/>
  <c r="M16" i="11"/>
  <c r="I16" i="11"/>
  <c r="M15" i="11"/>
  <c r="I15" i="11"/>
  <c r="M14" i="11"/>
  <c r="I14" i="11"/>
  <c r="D8" i="11"/>
  <c r="D7" i="11"/>
  <c r="D6" i="11"/>
  <c r="C5" i="11"/>
  <c r="E83" i="11" s="1"/>
  <c r="B5" i="11"/>
  <c r="N24" i="10"/>
  <c r="P24" i="10" s="1"/>
  <c r="J24" i="10"/>
  <c r="L24" i="10" s="1"/>
  <c r="F24" i="10"/>
  <c r="H24" i="10" s="1"/>
  <c r="B24" i="10"/>
  <c r="D24" i="10" s="1"/>
  <c r="N24" i="9"/>
  <c r="P24" i="9" s="1"/>
  <c r="J24" i="9"/>
  <c r="L24" i="9" s="1"/>
  <c r="F24" i="9"/>
  <c r="H24" i="9" s="1"/>
  <c r="B24" i="9"/>
  <c r="D24" i="9" s="1"/>
  <c r="N24" i="8"/>
  <c r="P24" i="8" s="1"/>
  <c r="J24" i="8"/>
  <c r="L24" i="8" s="1"/>
  <c r="F24" i="8"/>
  <c r="H24" i="8" s="1"/>
  <c r="B24" i="8"/>
  <c r="D24" i="8" s="1"/>
  <c r="N24" i="7"/>
  <c r="P24" i="7" s="1"/>
  <c r="L24" i="7"/>
  <c r="J24" i="7"/>
  <c r="F24" i="7"/>
  <c r="H24" i="7" s="1"/>
  <c r="B24" i="7"/>
  <c r="D24" i="7" s="1"/>
  <c r="Q83" i="10"/>
  <c r="M83" i="10"/>
  <c r="I83" i="10"/>
  <c r="Q82" i="10"/>
  <c r="M82" i="10"/>
  <c r="I82" i="10"/>
  <c r="Q81" i="10"/>
  <c r="M81" i="10"/>
  <c r="I81" i="10"/>
  <c r="Q80" i="10"/>
  <c r="M80" i="10"/>
  <c r="I80" i="10"/>
  <c r="Q79" i="10"/>
  <c r="M79" i="10"/>
  <c r="I79" i="10"/>
  <c r="Q78" i="10"/>
  <c r="M78" i="10"/>
  <c r="I78" i="10"/>
  <c r="Q77" i="10"/>
  <c r="M77" i="10"/>
  <c r="I77" i="10"/>
  <c r="Q76" i="10"/>
  <c r="M76" i="10"/>
  <c r="I76" i="10"/>
  <c r="Q75" i="10"/>
  <c r="M75" i="10"/>
  <c r="I75" i="10"/>
  <c r="Q74" i="10"/>
  <c r="M74" i="10"/>
  <c r="I74" i="10"/>
  <c r="Q73" i="10"/>
  <c r="M73" i="10"/>
  <c r="I73" i="10"/>
  <c r="Q72" i="10"/>
  <c r="M72" i="10"/>
  <c r="I72" i="10"/>
  <c r="Q71" i="10"/>
  <c r="M71" i="10"/>
  <c r="I71" i="10"/>
  <c r="Q70" i="10"/>
  <c r="M70" i="10"/>
  <c r="I70" i="10"/>
  <c r="Q69" i="10"/>
  <c r="M69" i="10"/>
  <c r="I69" i="10"/>
  <c r="Q68" i="10"/>
  <c r="M68" i="10"/>
  <c r="I68" i="10"/>
  <c r="Q67" i="10"/>
  <c r="M67" i="10"/>
  <c r="I67" i="10"/>
  <c r="Q66" i="10"/>
  <c r="M66" i="10"/>
  <c r="I66" i="10"/>
  <c r="Q65" i="10"/>
  <c r="M65" i="10"/>
  <c r="I65" i="10"/>
  <c r="Q64" i="10"/>
  <c r="M64" i="10"/>
  <c r="I64" i="10"/>
  <c r="Q62" i="10"/>
  <c r="M62" i="10"/>
  <c r="I62" i="10"/>
  <c r="Q61" i="10"/>
  <c r="M61" i="10"/>
  <c r="I61" i="10"/>
  <c r="Q60" i="10"/>
  <c r="M60" i="10"/>
  <c r="I60" i="10"/>
  <c r="Q59" i="10"/>
  <c r="M59" i="10"/>
  <c r="I59" i="10"/>
  <c r="Q58" i="10"/>
  <c r="M58" i="10"/>
  <c r="I58" i="10"/>
  <c r="Q57" i="10"/>
  <c r="M57" i="10"/>
  <c r="I57" i="10"/>
  <c r="Q56" i="10"/>
  <c r="M56" i="10"/>
  <c r="I56" i="10"/>
  <c r="Q55" i="10"/>
  <c r="M55" i="10"/>
  <c r="I55" i="10"/>
  <c r="Q54" i="10"/>
  <c r="M54" i="10"/>
  <c r="I54" i="10"/>
  <c r="Q53" i="10"/>
  <c r="M53" i="10"/>
  <c r="I53" i="10"/>
  <c r="Q52" i="10"/>
  <c r="M52" i="10"/>
  <c r="I52" i="10"/>
  <c r="Q51" i="10"/>
  <c r="M51" i="10"/>
  <c r="I51" i="10"/>
  <c r="Q50" i="10"/>
  <c r="M50" i="10"/>
  <c r="I50" i="10"/>
  <c r="Q49" i="10"/>
  <c r="M49" i="10"/>
  <c r="I49" i="10"/>
  <c r="Q48" i="10"/>
  <c r="M48" i="10"/>
  <c r="I48" i="10"/>
  <c r="Q47" i="10"/>
  <c r="M47" i="10"/>
  <c r="I47" i="10"/>
  <c r="Q46" i="10"/>
  <c r="M46" i="10"/>
  <c r="I46" i="10"/>
  <c r="Q45" i="10"/>
  <c r="M45" i="10"/>
  <c r="I45" i="10"/>
  <c r="Q44" i="10"/>
  <c r="M44" i="10"/>
  <c r="I44" i="10"/>
  <c r="Q43" i="10"/>
  <c r="M43" i="10"/>
  <c r="I43" i="10"/>
  <c r="Q42" i="10"/>
  <c r="M42" i="10"/>
  <c r="I42" i="10"/>
  <c r="Q41" i="10"/>
  <c r="M41" i="10"/>
  <c r="I41" i="10"/>
  <c r="Q40" i="10"/>
  <c r="M40" i="10"/>
  <c r="I40" i="10"/>
  <c r="Q39" i="10"/>
  <c r="M39" i="10"/>
  <c r="I39" i="10"/>
  <c r="Q38" i="10"/>
  <c r="M38" i="10"/>
  <c r="I38" i="10"/>
  <c r="Q37" i="10"/>
  <c r="M37" i="10"/>
  <c r="I37" i="10"/>
  <c r="Q36" i="10"/>
  <c r="M36" i="10"/>
  <c r="I36" i="10"/>
  <c r="Q35" i="10"/>
  <c r="M35" i="10"/>
  <c r="I35" i="10"/>
  <c r="Q34" i="10"/>
  <c r="M34" i="10"/>
  <c r="I34" i="10"/>
  <c r="Q33" i="10"/>
  <c r="M33" i="10"/>
  <c r="I33" i="10"/>
  <c r="Q32" i="10"/>
  <c r="M32" i="10"/>
  <c r="I32" i="10"/>
  <c r="Q31" i="10"/>
  <c r="M31" i="10"/>
  <c r="I31" i="10"/>
  <c r="Q30" i="10"/>
  <c r="M30" i="10"/>
  <c r="I30" i="10"/>
  <c r="Q29" i="10"/>
  <c r="M29" i="10"/>
  <c r="I29" i="10"/>
  <c r="Q28" i="10"/>
  <c r="M28" i="10"/>
  <c r="I28" i="10"/>
  <c r="Q27" i="10"/>
  <c r="M27" i="10"/>
  <c r="I27" i="10"/>
  <c r="Q26" i="10"/>
  <c r="M26" i="10"/>
  <c r="I26" i="10"/>
  <c r="Q25" i="10"/>
  <c r="M25" i="10"/>
  <c r="I25" i="10"/>
  <c r="Q23" i="10"/>
  <c r="M23" i="10"/>
  <c r="I23" i="10"/>
  <c r="Q22" i="10"/>
  <c r="M22" i="10"/>
  <c r="I22" i="10"/>
  <c r="Q21" i="10"/>
  <c r="M21" i="10"/>
  <c r="I21" i="10"/>
  <c r="Q20" i="10"/>
  <c r="M20" i="10"/>
  <c r="I20" i="10"/>
  <c r="Q19" i="10"/>
  <c r="M19" i="10"/>
  <c r="I19" i="10"/>
  <c r="Q18" i="10"/>
  <c r="M18" i="10"/>
  <c r="I18" i="10"/>
  <c r="Q17" i="10"/>
  <c r="M17" i="10"/>
  <c r="I17" i="10"/>
  <c r="Q16" i="10"/>
  <c r="M16" i="10"/>
  <c r="I16" i="10"/>
  <c r="Q15" i="10"/>
  <c r="M15" i="10"/>
  <c r="I15" i="10"/>
  <c r="Q14" i="10"/>
  <c r="M14" i="10"/>
  <c r="I14" i="10"/>
  <c r="D8" i="10"/>
  <c r="D7" i="10"/>
  <c r="D6" i="10"/>
  <c r="C5" i="10"/>
  <c r="E83" i="10" s="1"/>
  <c r="B5" i="10"/>
  <c r="Q83" i="9"/>
  <c r="M83" i="9"/>
  <c r="I83" i="9"/>
  <c r="Q82" i="9"/>
  <c r="M82" i="9"/>
  <c r="I82" i="9"/>
  <c r="Q81" i="9"/>
  <c r="M81" i="9"/>
  <c r="I81" i="9"/>
  <c r="Q80" i="9"/>
  <c r="M80" i="9"/>
  <c r="I80" i="9"/>
  <c r="Q79" i="9"/>
  <c r="M79" i="9"/>
  <c r="I79" i="9"/>
  <c r="Q78" i="9"/>
  <c r="M78" i="9"/>
  <c r="I78" i="9"/>
  <c r="Q77" i="9"/>
  <c r="M77" i="9"/>
  <c r="I77" i="9"/>
  <c r="Q76" i="9"/>
  <c r="M76" i="9"/>
  <c r="I76" i="9"/>
  <c r="Q75" i="9"/>
  <c r="M75" i="9"/>
  <c r="I75" i="9"/>
  <c r="Q74" i="9"/>
  <c r="M74" i="9"/>
  <c r="I74" i="9"/>
  <c r="Q73" i="9"/>
  <c r="M73" i="9"/>
  <c r="I73" i="9"/>
  <c r="Q72" i="9"/>
  <c r="M72" i="9"/>
  <c r="I72" i="9"/>
  <c r="Q71" i="9"/>
  <c r="M71" i="9"/>
  <c r="I71" i="9"/>
  <c r="Q70" i="9"/>
  <c r="M70" i="9"/>
  <c r="I70" i="9"/>
  <c r="Q69" i="9"/>
  <c r="M69" i="9"/>
  <c r="I69" i="9"/>
  <c r="Q68" i="9"/>
  <c r="M68" i="9"/>
  <c r="I68" i="9"/>
  <c r="Q67" i="9"/>
  <c r="M67" i="9"/>
  <c r="I67" i="9"/>
  <c r="Q66" i="9"/>
  <c r="M66" i="9"/>
  <c r="I66" i="9"/>
  <c r="Q65" i="9"/>
  <c r="M65" i="9"/>
  <c r="I65" i="9"/>
  <c r="Q64" i="9"/>
  <c r="M64" i="9"/>
  <c r="I64" i="9"/>
  <c r="Q62" i="9"/>
  <c r="M62" i="9"/>
  <c r="I62" i="9"/>
  <c r="Q61" i="9"/>
  <c r="M61" i="9"/>
  <c r="I61" i="9"/>
  <c r="Q60" i="9"/>
  <c r="M60" i="9"/>
  <c r="I60" i="9"/>
  <c r="Q59" i="9"/>
  <c r="M59" i="9"/>
  <c r="I59" i="9"/>
  <c r="Q58" i="9"/>
  <c r="M58" i="9"/>
  <c r="I58" i="9"/>
  <c r="Q57" i="9"/>
  <c r="M57" i="9"/>
  <c r="I57" i="9"/>
  <c r="Q56" i="9"/>
  <c r="M56" i="9"/>
  <c r="I56" i="9"/>
  <c r="Q55" i="9"/>
  <c r="M55" i="9"/>
  <c r="I55" i="9"/>
  <c r="Q54" i="9"/>
  <c r="M54" i="9"/>
  <c r="I54" i="9"/>
  <c r="Q53" i="9"/>
  <c r="M53" i="9"/>
  <c r="I53" i="9"/>
  <c r="Q52" i="9"/>
  <c r="M52" i="9"/>
  <c r="I52" i="9"/>
  <c r="Q51" i="9"/>
  <c r="M51" i="9"/>
  <c r="I51" i="9"/>
  <c r="Q50" i="9"/>
  <c r="M50" i="9"/>
  <c r="I50" i="9"/>
  <c r="Q49" i="9"/>
  <c r="M49" i="9"/>
  <c r="I49" i="9"/>
  <c r="Q48" i="9"/>
  <c r="M48" i="9"/>
  <c r="I48" i="9"/>
  <c r="Q47" i="9"/>
  <c r="M47" i="9"/>
  <c r="I47" i="9"/>
  <c r="Q46" i="9"/>
  <c r="M46" i="9"/>
  <c r="I46" i="9"/>
  <c r="Q45" i="9"/>
  <c r="M45" i="9"/>
  <c r="I45" i="9"/>
  <c r="Q44" i="9"/>
  <c r="M44" i="9"/>
  <c r="I44" i="9"/>
  <c r="Q43" i="9"/>
  <c r="M43" i="9"/>
  <c r="I43" i="9"/>
  <c r="Q42" i="9"/>
  <c r="M42" i="9"/>
  <c r="I42" i="9"/>
  <c r="Q41" i="9"/>
  <c r="M41" i="9"/>
  <c r="I41" i="9"/>
  <c r="Q40" i="9"/>
  <c r="M40" i="9"/>
  <c r="I40" i="9"/>
  <c r="Q39" i="9"/>
  <c r="M39" i="9"/>
  <c r="I39" i="9"/>
  <c r="Q38" i="9"/>
  <c r="M38" i="9"/>
  <c r="I38" i="9"/>
  <c r="Q37" i="9"/>
  <c r="M37" i="9"/>
  <c r="I37" i="9"/>
  <c r="Q36" i="9"/>
  <c r="M36" i="9"/>
  <c r="I36" i="9"/>
  <c r="Q35" i="9"/>
  <c r="M35" i="9"/>
  <c r="I35" i="9"/>
  <c r="Q34" i="9"/>
  <c r="M34" i="9"/>
  <c r="I34" i="9"/>
  <c r="Q33" i="9"/>
  <c r="M33" i="9"/>
  <c r="I33" i="9"/>
  <c r="Q32" i="9"/>
  <c r="M32" i="9"/>
  <c r="I32" i="9"/>
  <c r="Q31" i="9"/>
  <c r="M31" i="9"/>
  <c r="I31" i="9"/>
  <c r="Q30" i="9"/>
  <c r="M30" i="9"/>
  <c r="I30" i="9"/>
  <c r="Q29" i="9"/>
  <c r="M29" i="9"/>
  <c r="I29" i="9"/>
  <c r="Q28" i="9"/>
  <c r="M28" i="9"/>
  <c r="I28" i="9"/>
  <c r="Q27" i="9"/>
  <c r="M27" i="9"/>
  <c r="I27" i="9"/>
  <c r="Q26" i="9"/>
  <c r="M26" i="9"/>
  <c r="I26" i="9"/>
  <c r="Q25" i="9"/>
  <c r="M25" i="9"/>
  <c r="I25" i="9"/>
  <c r="Q23" i="9"/>
  <c r="M23" i="9"/>
  <c r="I23" i="9"/>
  <c r="Q22" i="9"/>
  <c r="M22" i="9"/>
  <c r="I22" i="9"/>
  <c r="Q21" i="9"/>
  <c r="M21" i="9"/>
  <c r="I21" i="9"/>
  <c r="Q20" i="9"/>
  <c r="M20" i="9"/>
  <c r="I20" i="9"/>
  <c r="Q19" i="9"/>
  <c r="M19" i="9"/>
  <c r="I19" i="9"/>
  <c r="Q18" i="9"/>
  <c r="M18" i="9"/>
  <c r="I18" i="9"/>
  <c r="Q17" i="9"/>
  <c r="M17" i="9"/>
  <c r="I17" i="9"/>
  <c r="Q16" i="9"/>
  <c r="M16" i="9"/>
  <c r="I16" i="9"/>
  <c r="Q15" i="9"/>
  <c r="M15" i="9"/>
  <c r="I15" i="9"/>
  <c r="Q14" i="9"/>
  <c r="M14" i="9"/>
  <c r="I14" i="9"/>
  <c r="D8" i="9"/>
  <c r="D7" i="9"/>
  <c r="D6" i="9"/>
  <c r="C5" i="9"/>
  <c r="E83" i="9" s="1"/>
  <c r="B5" i="9"/>
  <c r="Q83" i="8"/>
  <c r="M83" i="8"/>
  <c r="I83" i="8"/>
  <c r="Q82" i="8"/>
  <c r="M82" i="8"/>
  <c r="I82" i="8"/>
  <c r="Q81" i="8"/>
  <c r="M81" i="8"/>
  <c r="I81" i="8"/>
  <c r="Q80" i="8"/>
  <c r="M80" i="8"/>
  <c r="I80" i="8"/>
  <c r="Q79" i="8"/>
  <c r="M79" i="8"/>
  <c r="I79" i="8"/>
  <c r="Q78" i="8"/>
  <c r="M78" i="8"/>
  <c r="I78" i="8"/>
  <c r="Q77" i="8"/>
  <c r="M77" i="8"/>
  <c r="I77" i="8"/>
  <c r="Q76" i="8"/>
  <c r="M76" i="8"/>
  <c r="I76" i="8"/>
  <c r="Q75" i="8"/>
  <c r="M75" i="8"/>
  <c r="I75" i="8"/>
  <c r="Q74" i="8"/>
  <c r="M74" i="8"/>
  <c r="I74" i="8"/>
  <c r="Q73" i="8"/>
  <c r="M73" i="8"/>
  <c r="I73" i="8"/>
  <c r="Q72" i="8"/>
  <c r="M72" i="8"/>
  <c r="I72" i="8"/>
  <c r="Q71" i="8"/>
  <c r="M71" i="8"/>
  <c r="I71" i="8"/>
  <c r="Q70" i="8"/>
  <c r="M70" i="8"/>
  <c r="I70" i="8"/>
  <c r="Q69" i="8"/>
  <c r="M69" i="8"/>
  <c r="I69" i="8"/>
  <c r="Q68" i="8"/>
  <c r="M68" i="8"/>
  <c r="I68" i="8"/>
  <c r="Q67" i="8"/>
  <c r="M67" i="8"/>
  <c r="I67" i="8"/>
  <c r="Q66" i="8"/>
  <c r="M66" i="8"/>
  <c r="I66" i="8"/>
  <c r="Q65" i="8"/>
  <c r="M65" i="8"/>
  <c r="I65" i="8"/>
  <c r="Q64" i="8"/>
  <c r="M64" i="8"/>
  <c r="I64" i="8"/>
  <c r="Q62" i="8"/>
  <c r="M62" i="8"/>
  <c r="I62" i="8"/>
  <c r="Q61" i="8"/>
  <c r="M61" i="8"/>
  <c r="I61" i="8"/>
  <c r="Q60" i="8"/>
  <c r="M60" i="8"/>
  <c r="I60" i="8"/>
  <c r="Q59" i="8"/>
  <c r="M59" i="8"/>
  <c r="I59" i="8"/>
  <c r="Q58" i="8"/>
  <c r="M58" i="8"/>
  <c r="I58" i="8"/>
  <c r="Q57" i="8"/>
  <c r="M57" i="8"/>
  <c r="I57" i="8"/>
  <c r="Q56" i="8"/>
  <c r="M56" i="8"/>
  <c r="I56" i="8"/>
  <c r="Q55" i="8"/>
  <c r="M55" i="8"/>
  <c r="I55" i="8"/>
  <c r="Q54" i="8"/>
  <c r="M54" i="8"/>
  <c r="I54" i="8"/>
  <c r="Q53" i="8"/>
  <c r="M53" i="8"/>
  <c r="I53" i="8"/>
  <c r="Q52" i="8"/>
  <c r="M52" i="8"/>
  <c r="I52" i="8"/>
  <c r="Q51" i="8"/>
  <c r="M51" i="8"/>
  <c r="I51" i="8"/>
  <c r="Q50" i="8"/>
  <c r="M50" i="8"/>
  <c r="I50" i="8"/>
  <c r="Q49" i="8"/>
  <c r="M49" i="8"/>
  <c r="I49" i="8"/>
  <c r="Q48" i="8"/>
  <c r="M48" i="8"/>
  <c r="I48" i="8"/>
  <c r="Q47" i="8"/>
  <c r="M47" i="8"/>
  <c r="I47" i="8"/>
  <c r="Q46" i="8"/>
  <c r="M46" i="8"/>
  <c r="I46" i="8"/>
  <c r="Q45" i="8"/>
  <c r="M45" i="8"/>
  <c r="I45" i="8"/>
  <c r="Q44" i="8"/>
  <c r="M44" i="8"/>
  <c r="I44" i="8"/>
  <c r="Q43" i="8"/>
  <c r="M43" i="8"/>
  <c r="I43" i="8"/>
  <c r="Q42" i="8"/>
  <c r="M42" i="8"/>
  <c r="I42" i="8"/>
  <c r="Q41" i="8"/>
  <c r="M41" i="8"/>
  <c r="I41" i="8"/>
  <c r="Q40" i="8"/>
  <c r="M40" i="8"/>
  <c r="I40" i="8"/>
  <c r="Q39" i="8"/>
  <c r="M39" i="8"/>
  <c r="I39" i="8"/>
  <c r="Q38" i="8"/>
  <c r="M38" i="8"/>
  <c r="I38" i="8"/>
  <c r="Q37" i="8"/>
  <c r="M37" i="8"/>
  <c r="I37" i="8"/>
  <c r="Q36" i="8"/>
  <c r="M36" i="8"/>
  <c r="I36" i="8"/>
  <c r="Q35" i="8"/>
  <c r="M35" i="8"/>
  <c r="I35" i="8"/>
  <c r="Q34" i="8"/>
  <c r="M34" i="8"/>
  <c r="I34" i="8"/>
  <c r="Q33" i="8"/>
  <c r="M33" i="8"/>
  <c r="I33" i="8"/>
  <c r="Q32" i="8"/>
  <c r="M32" i="8"/>
  <c r="I32" i="8"/>
  <c r="Q31" i="8"/>
  <c r="M31" i="8"/>
  <c r="I31" i="8"/>
  <c r="Q30" i="8"/>
  <c r="M30" i="8"/>
  <c r="I30" i="8"/>
  <c r="Q29" i="8"/>
  <c r="M29" i="8"/>
  <c r="I29" i="8"/>
  <c r="Q28" i="8"/>
  <c r="M28" i="8"/>
  <c r="I28" i="8"/>
  <c r="Q27" i="8"/>
  <c r="M27" i="8"/>
  <c r="I27" i="8"/>
  <c r="Q26" i="8"/>
  <c r="M26" i="8"/>
  <c r="I26" i="8"/>
  <c r="Q25" i="8"/>
  <c r="M25" i="8"/>
  <c r="I25" i="8"/>
  <c r="Q23" i="8"/>
  <c r="M23" i="8"/>
  <c r="I23" i="8"/>
  <c r="Q22" i="8"/>
  <c r="M22" i="8"/>
  <c r="I22" i="8"/>
  <c r="Q21" i="8"/>
  <c r="M21" i="8"/>
  <c r="I21" i="8"/>
  <c r="Q20" i="8"/>
  <c r="M20" i="8"/>
  <c r="I20" i="8"/>
  <c r="Q19" i="8"/>
  <c r="M19" i="8"/>
  <c r="I19" i="8"/>
  <c r="Q18" i="8"/>
  <c r="M18" i="8"/>
  <c r="I18" i="8"/>
  <c r="Q17" i="8"/>
  <c r="M17" i="8"/>
  <c r="I17" i="8"/>
  <c r="Q16" i="8"/>
  <c r="M16" i="8"/>
  <c r="I16" i="8"/>
  <c r="Q15" i="8"/>
  <c r="M15" i="8"/>
  <c r="I15" i="8"/>
  <c r="Q14" i="8"/>
  <c r="M14" i="8"/>
  <c r="I14" i="8"/>
  <c r="D8" i="8"/>
  <c r="D7" i="8"/>
  <c r="D6" i="8"/>
  <c r="C5" i="8"/>
  <c r="E83" i="8" s="1"/>
  <c r="B5" i="8"/>
  <c r="Q83" i="7"/>
  <c r="M83" i="7"/>
  <c r="I83" i="7"/>
  <c r="Q82" i="7"/>
  <c r="M82" i="7"/>
  <c r="I82" i="7"/>
  <c r="Q81" i="7"/>
  <c r="M81" i="7"/>
  <c r="I81" i="7"/>
  <c r="Q80" i="7"/>
  <c r="M80" i="7"/>
  <c r="I80" i="7"/>
  <c r="Q79" i="7"/>
  <c r="M79" i="7"/>
  <c r="I79" i="7"/>
  <c r="Q78" i="7"/>
  <c r="M78" i="7"/>
  <c r="I78" i="7"/>
  <c r="Q77" i="7"/>
  <c r="M77" i="7"/>
  <c r="I77" i="7"/>
  <c r="Q76" i="7"/>
  <c r="M76" i="7"/>
  <c r="I76" i="7"/>
  <c r="Q75" i="7"/>
  <c r="M75" i="7"/>
  <c r="I75" i="7"/>
  <c r="Q74" i="7"/>
  <c r="M74" i="7"/>
  <c r="I74" i="7"/>
  <c r="Q73" i="7"/>
  <c r="M73" i="7"/>
  <c r="I73" i="7"/>
  <c r="Q72" i="7"/>
  <c r="M72" i="7"/>
  <c r="I72" i="7"/>
  <c r="Q71" i="7"/>
  <c r="M71" i="7"/>
  <c r="I71" i="7"/>
  <c r="Q70" i="7"/>
  <c r="M70" i="7"/>
  <c r="I70" i="7"/>
  <c r="Q69" i="7"/>
  <c r="M69" i="7"/>
  <c r="I69" i="7"/>
  <c r="Q68" i="7"/>
  <c r="M68" i="7"/>
  <c r="I68" i="7"/>
  <c r="Q67" i="7"/>
  <c r="M67" i="7"/>
  <c r="I67" i="7"/>
  <c r="Q66" i="7"/>
  <c r="M66" i="7"/>
  <c r="I66" i="7"/>
  <c r="Q65" i="7"/>
  <c r="M65" i="7"/>
  <c r="I65" i="7"/>
  <c r="Q64" i="7"/>
  <c r="M64" i="7"/>
  <c r="I64" i="7"/>
  <c r="Q62" i="7"/>
  <c r="M62" i="7"/>
  <c r="I62" i="7"/>
  <c r="Q61" i="7"/>
  <c r="M61" i="7"/>
  <c r="I61" i="7"/>
  <c r="Q60" i="7"/>
  <c r="M60" i="7"/>
  <c r="I60" i="7"/>
  <c r="Q59" i="7"/>
  <c r="M59" i="7"/>
  <c r="I59" i="7"/>
  <c r="Q58" i="7"/>
  <c r="M58" i="7"/>
  <c r="I58" i="7"/>
  <c r="Q57" i="7"/>
  <c r="M57" i="7"/>
  <c r="I57" i="7"/>
  <c r="Q56" i="7"/>
  <c r="M56" i="7"/>
  <c r="I56" i="7"/>
  <c r="Q55" i="7"/>
  <c r="M55" i="7"/>
  <c r="I55" i="7"/>
  <c r="Q54" i="7"/>
  <c r="M54" i="7"/>
  <c r="I54" i="7"/>
  <c r="Q53" i="7"/>
  <c r="M53" i="7"/>
  <c r="I53" i="7"/>
  <c r="Q52" i="7"/>
  <c r="M52" i="7"/>
  <c r="I52" i="7"/>
  <c r="Q51" i="7"/>
  <c r="M51" i="7"/>
  <c r="I51" i="7"/>
  <c r="Q50" i="7"/>
  <c r="M50" i="7"/>
  <c r="I50" i="7"/>
  <c r="Q49" i="7"/>
  <c r="M49" i="7"/>
  <c r="I49" i="7"/>
  <c r="Q48" i="7"/>
  <c r="M48" i="7"/>
  <c r="I48" i="7"/>
  <c r="Q47" i="7"/>
  <c r="M47" i="7"/>
  <c r="I47" i="7"/>
  <c r="Q46" i="7"/>
  <c r="M46" i="7"/>
  <c r="I46" i="7"/>
  <c r="Q45" i="7"/>
  <c r="M45" i="7"/>
  <c r="I45" i="7"/>
  <c r="Q44" i="7"/>
  <c r="M44" i="7"/>
  <c r="I44" i="7"/>
  <c r="Q43" i="7"/>
  <c r="M43" i="7"/>
  <c r="I43" i="7"/>
  <c r="Q42" i="7"/>
  <c r="M42" i="7"/>
  <c r="I42" i="7"/>
  <c r="Q41" i="7"/>
  <c r="M41" i="7"/>
  <c r="I41" i="7"/>
  <c r="Q40" i="7"/>
  <c r="M40" i="7"/>
  <c r="I40" i="7"/>
  <c r="Q39" i="7"/>
  <c r="M39" i="7"/>
  <c r="I39" i="7"/>
  <c r="Q38" i="7"/>
  <c r="M38" i="7"/>
  <c r="I38" i="7"/>
  <c r="Q37" i="7"/>
  <c r="M37" i="7"/>
  <c r="I37" i="7"/>
  <c r="Q36" i="7"/>
  <c r="M36" i="7"/>
  <c r="I36" i="7"/>
  <c r="Q35" i="7"/>
  <c r="M35" i="7"/>
  <c r="I35" i="7"/>
  <c r="Q34" i="7"/>
  <c r="M34" i="7"/>
  <c r="I34" i="7"/>
  <c r="Q33" i="7"/>
  <c r="M33" i="7"/>
  <c r="I33" i="7"/>
  <c r="Q32" i="7"/>
  <c r="M32" i="7"/>
  <c r="I32" i="7"/>
  <c r="Q31" i="7"/>
  <c r="M31" i="7"/>
  <c r="I31" i="7"/>
  <c r="Q30" i="7"/>
  <c r="M30" i="7"/>
  <c r="I30" i="7"/>
  <c r="Q29" i="7"/>
  <c r="M29" i="7"/>
  <c r="I29" i="7"/>
  <c r="Q28" i="7"/>
  <c r="M28" i="7"/>
  <c r="I28" i="7"/>
  <c r="Q27" i="7"/>
  <c r="M27" i="7"/>
  <c r="I27" i="7"/>
  <c r="Q26" i="7"/>
  <c r="M26" i="7"/>
  <c r="I26" i="7"/>
  <c r="Q25" i="7"/>
  <c r="M25" i="7"/>
  <c r="I25" i="7"/>
  <c r="Q23" i="7"/>
  <c r="M23" i="7"/>
  <c r="I23" i="7"/>
  <c r="Q22" i="7"/>
  <c r="M22" i="7"/>
  <c r="I22" i="7"/>
  <c r="Q21" i="7"/>
  <c r="M21" i="7"/>
  <c r="I21" i="7"/>
  <c r="Q20" i="7"/>
  <c r="M20" i="7"/>
  <c r="I20" i="7"/>
  <c r="Q19" i="7"/>
  <c r="M19" i="7"/>
  <c r="I19" i="7"/>
  <c r="Q18" i="7"/>
  <c r="M18" i="7"/>
  <c r="I18" i="7"/>
  <c r="Q17" i="7"/>
  <c r="M17" i="7"/>
  <c r="I17" i="7"/>
  <c r="Q16" i="7"/>
  <c r="M16" i="7"/>
  <c r="I16" i="7"/>
  <c r="Q15" i="7"/>
  <c r="M15" i="7"/>
  <c r="I15" i="7"/>
  <c r="Q14" i="7"/>
  <c r="M14" i="7"/>
  <c r="I14" i="7"/>
  <c r="D8" i="7"/>
  <c r="D7" i="7"/>
  <c r="D6" i="7"/>
  <c r="C5" i="7"/>
  <c r="E83" i="7" s="1"/>
  <c r="B5" i="7"/>
  <c r="Q12" i="12" l="1"/>
  <c r="Q24" i="12"/>
  <c r="I24" i="12"/>
  <c r="I12" i="12"/>
  <c r="E6" i="12" s="1"/>
  <c r="E14" i="12"/>
  <c r="E15" i="12"/>
  <c r="E16" i="12"/>
  <c r="E17" i="12"/>
  <c r="E18" i="12"/>
  <c r="E19" i="12"/>
  <c r="E20" i="12"/>
  <c r="E21" i="12"/>
  <c r="E22" i="12"/>
  <c r="E23" i="12"/>
  <c r="E25" i="12"/>
  <c r="E26" i="12"/>
  <c r="D5" i="12"/>
  <c r="E24" i="12"/>
  <c r="E12" i="12"/>
  <c r="E5" i="12" s="1"/>
  <c r="M24" i="12"/>
  <c r="M12" i="12"/>
  <c r="E7" i="12" s="1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Q12" i="11"/>
  <c r="I24" i="11"/>
  <c r="I12" i="11"/>
  <c r="E6" i="11" s="1"/>
  <c r="E14" i="11"/>
  <c r="E15" i="11"/>
  <c r="E16" i="11"/>
  <c r="E17" i="11"/>
  <c r="D5" i="11"/>
  <c r="E24" i="11"/>
  <c r="E12" i="11"/>
  <c r="E5" i="11" s="1"/>
  <c r="M24" i="11"/>
  <c r="M12" i="11"/>
  <c r="E7" i="11" s="1"/>
  <c r="E18" i="11"/>
  <c r="E19" i="11"/>
  <c r="E20" i="11"/>
  <c r="E21" i="11"/>
  <c r="E22" i="11"/>
  <c r="E23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Q24" i="10"/>
  <c r="Q12" i="10"/>
  <c r="I24" i="10"/>
  <c r="I12" i="10"/>
  <c r="E6" i="10" s="1"/>
  <c r="Q12" i="9"/>
  <c r="Q24" i="9"/>
  <c r="I24" i="9"/>
  <c r="I12" i="9"/>
  <c r="E6" i="9" s="1"/>
  <c r="M24" i="8"/>
  <c r="M12" i="8"/>
  <c r="E7" i="8" s="1"/>
  <c r="Q12" i="7"/>
  <c r="Q24" i="7"/>
  <c r="I24" i="7"/>
  <c r="I12" i="7"/>
  <c r="E6" i="7" s="1"/>
  <c r="E14" i="10"/>
  <c r="E15" i="10"/>
  <c r="E16" i="10"/>
  <c r="E17" i="10"/>
  <c r="E18" i="10"/>
  <c r="E19" i="10"/>
  <c r="E20" i="10"/>
  <c r="E21" i="10"/>
  <c r="E22" i="10"/>
  <c r="E23" i="10"/>
  <c r="E25" i="10"/>
  <c r="E26" i="10"/>
  <c r="E27" i="10"/>
  <c r="E28" i="10"/>
  <c r="E29" i="10"/>
  <c r="E30" i="10"/>
  <c r="D5" i="10"/>
  <c r="D5" i="9"/>
  <c r="E12" i="8"/>
  <c r="E5" i="8" s="1"/>
  <c r="E24" i="8"/>
  <c r="D5" i="8"/>
  <c r="E14" i="7"/>
  <c r="E15" i="7"/>
  <c r="E16" i="7"/>
  <c r="E17" i="7"/>
  <c r="E18" i="7"/>
  <c r="E19" i="7"/>
  <c r="E20" i="7"/>
  <c r="E22" i="7"/>
  <c r="E25" i="7"/>
  <c r="D5" i="7"/>
  <c r="E21" i="7"/>
  <c r="E23" i="7"/>
  <c r="E26" i="7"/>
  <c r="E27" i="7"/>
  <c r="E28" i="7"/>
  <c r="E29" i="7"/>
  <c r="E30" i="7"/>
  <c r="E31" i="7"/>
  <c r="E32" i="7"/>
  <c r="E33" i="7"/>
  <c r="E34" i="7"/>
  <c r="E24" i="10"/>
  <c r="E12" i="10"/>
  <c r="E5" i="10" s="1"/>
  <c r="M24" i="10"/>
  <c r="M12" i="10"/>
  <c r="E7" i="10" s="1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24" i="9"/>
  <c r="E12" i="9"/>
  <c r="E5" i="9" s="1"/>
  <c r="M24" i="9"/>
  <c r="M12" i="9"/>
  <c r="E7" i="9" s="1"/>
  <c r="E14" i="9"/>
  <c r="E15" i="9"/>
  <c r="E16" i="9"/>
  <c r="E17" i="9"/>
  <c r="E18" i="9"/>
  <c r="E19" i="9"/>
  <c r="E20" i="9"/>
  <c r="E21" i="9"/>
  <c r="E22" i="9"/>
  <c r="E23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I24" i="8"/>
  <c r="I12" i="8"/>
  <c r="E6" i="8" s="1"/>
  <c r="Q24" i="8"/>
  <c r="Q12" i="8"/>
  <c r="E14" i="8"/>
  <c r="E15" i="8"/>
  <c r="E16" i="8"/>
  <c r="E17" i="8"/>
  <c r="E18" i="8"/>
  <c r="E19" i="8"/>
  <c r="E20" i="8"/>
  <c r="E21" i="8"/>
  <c r="E22" i="8"/>
  <c r="E23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24" i="7"/>
  <c r="E12" i="7"/>
  <c r="E5" i="7" s="1"/>
  <c r="M12" i="7"/>
  <c r="E7" i="7" s="1"/>
  <c r="M2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</calcChain>
</file>

<file path=xl/sharedStrings.xml><?xml version="1.0" encoding="utf-8"?>
<sst xmlns="http://schemas.openxmlformats.org/spreadsheetml/2006/main" count="690" uniqueCount="110">
  <si>
    <t>Adult Day Care</t>
  </si>
  <si>
    <t>Ambulatory Surgery</t>
  </si>
  <si>
    <t>Assisted Living Program</t>
  </si>
  <si>
    <t>Capitation</t>
  </si>
  <si>
    <t>Case Management</t>
  </si>
  <si>
    <t>Dental</t>
  </si>
  <si>
    <t>Diagnostic/Imaging</t>
  </si>
  <si>
    <t>Emergency Department</t>
  </si>
  <si>
    <t>Encounter Supplement Payments</t>
  </si>
  <si>
    <t>Home Health Care</t>
  </si>
  <si>
    <t>Home Health Care Assistant</t>
  </si>
  <si>
    <t>Home Health Care Nursing</t>
  </si>
  <si>
    <t>Home Health Care Physical Therapy</t>
  </si>
  <si>
    <t>Home Health Care Occupational Therapy</t>
  </si>
  <si>
    <t>Home Health Care Speech Therapy</t>
  </si>
  <si>
    <t>Home Health Care Other Services</t>
  </si>
  <si>
    <t>HOPD/Clinic - General Services</t>
  </si>
  <si>
    <t>HOPD/Clinic - Primary Care</t>
  </si>
  <si>
    <t>HOPD/Clinic - Specialty Care</t>
  </si>
  <si>
    <t>Hospice</t>
  </si>
  <si>
    <t>Inpatient Behavioral - MH</t>
  </si>
  <si>
    <t>Inpatient Behavioral - SA</t>
  </si>
  <si>
    <t>Inpatient General</t>
  </si>
  <si>
    <t>Lab/Pathology</t>
  </si>
  <si>
    <t>LTHHCP - Assistant</t>
  </si>
  <si>
    <t>LTHHCP - Nursing</t>
  </si>
  <si>
    <t>LTHHCP Personal Care</t>
  </si>
  <si>
    <t>LTHHCP Physical Therapy</t>
  </si>
  <si>
    <t>LTHHCP Occupational Therapy</t>
  </si>
  <si>
    <t>LTHHCP Speech Therapy</t>
  </si>
  <si>
    <t>LTHHCP Waiver Services</t>
  </si>
  <si>
    <t>LTHHCP Other Services</t>
  </si>
  <si>
    <t>Outpatient Behavioral - MH</t>
  </si>
  <si>
    <t>Outpatient Behavioral - SA</t>
  </si>
  <si>
    <t>Personal Care</t>
  </si>
  <si>
    <t>Personal Emergency Response Services</t>
  </si>
  <si>
    <t xml:space="preserve">Physician - Primary Care </t>
  </si>
  <si>
    <t>Physician - Specialty Care</t>
  </si>
  <si>
    <t>Podiatry</t>
  </si>
  <si>
    <t>Private Duty Nursing</t>
  </si>
  <si>
    <t>SNF</t>
  </si>
  <si>
    <t>Nursing Home Transition and Diversion Waiver Services</t>
  </si>
  <si>
    <t>Therapeutic/Chiropractic</t>
  </si>
  <si>
    <t>Transportation (Emergency)</t>
  </si>
  <si>
    <t>Transportation (Non-emergency)</t>
  </si>
  <si>
    <t>Vision</t>
  </si>
  <si>
    <t>Other Services</t>
  </si>
  <si>
    <t>Adaptive Techonologies</t>
  </si>
  <si>
    <t>Article 16 Clinic Services</t>
  </si>
  <si>
    <t>Community Habilitation</t>
  </si>
  <si>
    <t>Community Habilitation - Residential</t>
  </si>
  <si>
    <t>Community ICF</t>
  </si>
  <si>
    <t>Consolidated Supports and Services</t>
  </si>
  <si>
    <t>Day Habilitation</t>
  </si>
  <si>
    <t>Day Treatment</t>
  </si>
  <si>
    <t>Environmental Modifications</t>
  </si>
  <si>
    <t>Family Education and Training</t>
  </si>
  <si>
    <t>Medicaid Service Coordination</t>
  </si>
  <si>
    <t>Plan of Care Support</t>
  </si>
  <si>
    <t>Pre Vocational</t>
  </si>
  <si>
    <t>Residential Habilitation - CR/IRA</t>
  </si>
  <si>
    <t>Residential Habilitation - CR/IRA, Supervised</t>
  </si>
  <si>
    <t>Residential Habilitation - CR/IRA, Supported</t>
  </si>
  <si>
    <t>Residential Habilitation - Family Care</t>
  </si>
  <si>
    <t>Respite</t>
  </si>
  <si>
    <t>Specialty Hospital</t>
  </si>
  <si>
    <t>Supported Employment</t>
  </si>
  <si>
    <t>Categories of Service Breakout of Medicaid and Medicare Fee-for-Service Claims Expenditures</t>
  </si>
  <si>
    <t>Statewide</t>
  </si>
  <si>
    <t>Cohort</t>
  </si>
  <si>
    <t>Dual Counts</t>
  </si>
  <si>
    <t>Member Months</t>
  </si>
  <si>
    <t>Avg. Months of Dual Enrollment</t>
  </si>
  <si>
    <t>PMPY (Combined $)</t>
  </si>
  <si>
    <t>Total</t>
  </si>
  <si>
    <t>Custodial Nursing Home Residency</t>
  </si>
  <si>
    <t>Community-based Long Term Care / NH Certified</t>
  </si>
  <si>
    <t>Community Well</t>
  </si>
  <si>
    <t>Categories of Service</t>
  </si>
  <si>
    <t xml:space="preserve">Total </t>
  </si>
  <si>
    <t>Medicaid Claims $</t>
  </si>
  <si>
    <t>Medicare Claims $</t>
  </si>
  <si>
    <t>Combined Claims $</t>
  </si>
  <si>
    <t>PMPM (Combined Claims $)</t>
  </si>
  <si>
    <t>Non-OPWDD Certified/Licensed Services</t>
  </si>
  <si>
    <t>DME</t>
  </si>
  <si>
    <t>Pharmacy, Prescriptions and OTC Purchases</t>
  </si>
  <si>
    <t>OPWDD Certified/Licensed Services</t>
  </si>
  <si>
    <t>New York State OPWDD FIDA Databook (CY 2011)</t>
  </si>
  <si>
    <t>FIDA Region (Long Island, NYC, Westchester)</t>
  </si>
  <si>
    <t>Central Region</t>
  </si>
  <si>
    <t>Northern Region</t>
  </si>
  <si>
    <t>Western Region</t>
  </si>
  <si>
    <t>State Wards</t>
  </si>
  <si>
    <t>Notes:</t>
  </si>
  <si>
    <r>
      <rPr>
        <b/>
        <sz val="8"/>
        <color theme="1"/>
        <rFont val="Arial"/>
        <family val="2"/>
      </rPr>
      <t>1.</t>
    </r>
    <r>
      <rPr>
        <sz val="8"/>
        <color theme="1"/>
        <rFont val="Arial"/>
        <family val="2"/>
      </rPr>
      <t xml:space="preserve"> DME on the Medicaid side also includes DME supplies from pharmacies.</t>
    </r>
  </si>
  <si>
    <r>
      <rPr>
        <b/>
        <sz val="8"/>
        <color theme="1"/>
        <rFont val="Arial"/>
        <family val="2"/>
      </rPr>
      <t>2.</t>
    </r>
    <r>
      <rPr>
        <sz val="8"/>
        <color theme="1"/>
        <rFont val="Arial"/>
        <family val="2"/>
      </rPr>
      <t xml:space="preserve"> Pharmacy only includes claims spend from prescription and over-the-counter NDCs.</t>
    </r>
  </si>
  <si>
    <r>
      <rPr>
        <b/>
        <sz val="8"/>
        <color theme="1"/>
        <rFont val="Arial"/>
        <family val="2"/>
      </rPr>
      <t>3.</t>
    </r>
    <r>
      <rPr>
        <sz val="8"/>
        <color theme="1"/>
        <rFont val="Arial"/>
        <family val="2"/>
      </rPr>
      <t xml:space="preserve"> Medicare home health care claims spend is reported as a total (and not broken out by subordinate, professional services) as a result of the Medicare Home Health Prospective Payment System (PPS).  While some professional services are not</t>
    </r>
  </si>
  <si>
    <t>paid through the PPS, most are bundled in the PPS payments to home care agencies (based on case mix).</t>
  </si>
  <si>
    <r>
      <rPr>
        <b/>
        <sz val="8"/>
        <color theme="1"/>
        <rFont val="Arial"/>
        <family val="2"/>
      </rPr>
      <t xml:space="preserve">1. </t>
    </r>
    <r>
      <rPr>
        <sz val="8"/>
        <color theme="1"/>
        <rFont val="Arial"/>
        <family val="2"/>
      </rPr>
      <t>The central region includes the following counties: Albany, Columbia, Dutchess, Greene, Orange, Putnam, Rensselaer, Rockland, Saratoga, Schenectady, Sullivan, Ulster, Warren, Washington.</t>
    </r>
  </si>
  <si>
    <r>
      <rPr>
        <b/>
        <sz val="8"/>
        <color theme="1"/>
        <rFont val="Arial"/>
        <family val="2"/>
      </rPr>
      <t xml:space="preserve">2. </t>
    </r>
    <r>
      <rPr>
        <sz val="8"/>
        <color theme="1"/>
        <rFont val="Arial"/>
        <family val="2"/>
      </rPr>
      <t>DME on the Medicaid side also includes DME supplies from pharmacies.</t>
    </r>
  </si>
  <si>
    <r>
      <rPr>
        <b/>
        <sz val="8"/>
        <color theme="1"/>
        <rFont val="Arial"/>
        <family val="2"/>
      </rPr>
      <t xml:space="preserve">3. </t>
    </r>
    <r>
      <rPr>
        <sz val="8"/>
        <color theme="1"/>
        <rFont val="Arial"/>
        <family val="2"/>
      </rPr>
      <t>Pharmacy only includes claims spend from prescription and over-the-counter NDCs.</t>
    </r>
  </si>
  <si>
    <r>
      <rPr>
        <b/>
        <sz val="8"/>
        <color theme="1"/>
        <rFont val="Arial"/>
        <family val="2"/>
      </rPr>
      <t>4.</t>
    </r>
    <r>
      <rPr>
        <sz val="8"/>
        <color theme="1"/>
        <rFont val="Arial"/>
        <family val="2"/>
      </rPr>
      <t xml:space="preserve"> Medicare home health care claims spend is reported as a total (and not broken out by subordinate, professional services) as a result of the Medicare Home Health Prospective Payment System (PPS).  While some professional services are not</t>
    </r>
  </si>
  <si>
    <r>
      <rPr>
        <b/>
        <sz val="8"/>
        <color theme="1"/>
        <rFont val="Arial"/>
        <family val="2"/>
      </rPr>
      <t xml:space="preserve">1. </t>
    </r>
    <r>
      <rPr>
        <sz val="8"/>
        <color theme="1"/>
        <rFont val="Arial"/>
        <family val="2"/>
      </rPr>
      <t xml:space="preserve">The northern region includes the following counties: Clinton, Essex, Franklin, Fulton, Hamilton, Herkimer, Jefferson, Lewis, Montgomery, Oneida, Otsego, Saint Lawrence, Schoharie. </t>
    </r>
  </si>
  <si>
    <r>
      <rPr>
        <b/>
        <sz val="8"/>
        <color theme="1"/>
        <rFont val="Arial"/>
        <family val="2"/>
      </rPr>
      <t xml:space="preserve">1. </t>
    </r>
    <r>
      <rPr>
        <sz val="8"/>
        <color theme="1"/>
        <rFont val="Arial"/>
        <family val="2"/>
      </rPr>
      <t xml:space="preserve">The western region includes the following counties: Allegany, Broome, Cattaraugus, Cayuga, Chautauqua, Chemung, Chenango, Cortland, Delaware, Erie, Genesee, Livingston, Madison, Monroes, Niagara, Onondaga, Ontario, Orleans, Oswego, Seneca, Schuyler, Steuben, Tioga, Tompkins, Wayne, Wyoming, Yates. </t>
    </r>
  </si>
  <si>
    <r>
      <rPr>
        <b/>
        <sz val="8"/>
        <color theme="1"/>
        <rFont val="Arial"/>
        <family val="2"/>
      </rPr>
      <t xml:space="preserve">1. </t>
    </r>
    <r>
      <rPr>
        <sz val="8"/>
        <color theme="1"/>
        <rFont val="Arial"/>
        <family val="2"/>
      </rPr>
      <t>State wards: OPWDD maintains fiscal responsibility for these dual enrollees.</t>
    </r>
  </si>
  <si>
    <r>
      <rPr>
        <b/>
        <sz val="8"/>
        <color theme="1"/>
        <rFont val="Arial"/>
        <family val="2"/>
      </rPr>
      <t>5.</t>
    </r>
    <r>
      <rPr>
        <sz val="8"/>
        <color theme="1"/>
        <rFont val="Arial"/>
        <family val="2"/>
      </rPr>
      <t xml:space="preserve"> OPWDD services are limited to voluntary-based services (and exclude services from state-operated providers)</t>
    </r>
  </si>
  <si>
    <r>
      <rPr>
        <b/>
        <sz val="8"/>
        <color theme="1"/>
        <rFont val="Arial"/>
        <family val="2"/>
      </rPr>
      <t xml:space="preserve">5. </t>
    </r>
    <r>
      <rPr>
        <sz val="8"/>
        <color theme="1"/>
        <rFont val="Arial"/>
        <family val="2"/>
      </rPr>
      <t>OPWDD services are limited to voluntary-based services (and exclude services from state-operated providers)</t>
    </r>
  </si>
  <si>
    <r>
      <rPr>
        <b/>
        <sz val="8"/>
        <color theme="1"/>
        <rFont val="Arial"/>
        <family val="2"/>
      </rPr>
      <t xml:space="preserve">4. </t>
    </r>
    <r>
      <rPr>
        <sz val="8"/>
        <color theme="1"/>
        <rFont val="Arial"/>
        <family val="2"/>
      </rPr>
      <t>OPWDD services are limited to voluntary-based services (and exclude services from state-operated providers)</t>
    </r>
  </si>
  <si>
    <r>
      <rPr>
        <b/>
        <sz val="8"/>
        <color theme="1"/>
        <rFont val="Arial"/>
        <family val="2"/>
      </rPr>
      <t>4.</t>
    </r>
    <r>
      <rPr>
        <sz val="8"/>
        <color theme="1"/>
        <rFont val="Arial"/>
        <family val="2"/>
      </rPr>
      <t xml:space="preserve"> OPWDD services are limited to voluntary-based services (and exclude services from state-operated providers)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</si>
</sst>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3" fontId="5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/>
    <xf numFmtId="0" fontId="1" fillId="0" borderId="1" xfId="0" applyFont="1" applyBorder="1" applyAlignment="1">
      <alignment horizontal="left" indent="1"/>
    </xf>
    <xf numFmtId="4" fontId="1" fillId="0" borderId="1" xfId="0" applyNumberFormat="1" applyFont="1" applyBorder="1" applyAlignment="1">
      <alignment horizontal="right"/>
    </xf>
    <xf numFmtId="0" fontId="6" fillId="0" borderId="1" xfId="0" applyFont="1" applyBorder="1"/>
    <xf numFmtId="3" fontId="1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workbookViewId="0">
      <selection sqref="A1:Q1"/>
    </sheetView>
  </sheetViews>
  <sheetFormatPr defaultRowHeight="11.25" x14ac:dyDescent="0.2"/>
  <cols>
    <col min="1" max="1" width="41" style="1" customWidth="1"/>
    <col min="2" max="3" width="11.28515625" style="1" customWidth="1"/>
    <col min="4" max="4" width="11.7109375" style="1" bestFit="1" customWidth="1"/>
    <col min="5" max="13" width="11.28515625" style="1" customWidth="1"/>
    <col min="14" max="17" width="11.7109375" style="1" customWidth="1"/>
    <col min="18" max="16384" width="9.140625" style="1"/>
  </cols>
  <sheetData>
    <row r="1" spans="1:17" ht="20.25" customHeight="1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.75" customHeight="1" x14ac:dyDescent="0.2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8.75" customHeight="1" x14ac:dyDescent="0.2">
      <c r="A3" s="22" t="s">
        <v>68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37.5" customHeight="1" x14ac:dyDescent="0.2">
      <c r="A4" s="2" t="s">
        <v>69</v>
      </c>
      <c r="B4" s="2" t="s">
        <v>70</v>
      </c>
      <c r="C4" s="2" t="s">
        <v>71</v>
      </c>
      <c r="D4" s="2" t="s">
        <v>72</v>
      </c>
      <c r="E4" s="2" t="s">
        <v>73</v>
      </c>
    </row>
    <row r="5" spans="1:17" x14ac:dyDescent="0.2">
      <c r="A5" s="3" t="s">
        <v>74</v>
      </c>
      <c r="B5" s="4">
        <f>SUM(B6:B8)</f>
        <v>32665</v>
      </c>
      <c r="C5" s="4">
        <f>SUM(C6:C8)</f>
        <v>378453</v>
      </c>
      <c r="D5" s="5">
        <f>C5/B5</f>
        <v>11.585887035052808</v>
      </c>
      <c r="E5" s="6">
        <f>E12*12</f>
        <v>83184.499363778348</v>
      </c>
    </row>
    <row r="6" spans="1:17" x14ac:dyDescent="0.2">
      <c r="A6" s="3" t="s">
        <v>75</v>
      </c>
      <c r="B6" s="7">
        <v>278</v>
      </c>
      <c r="C6" s="7">
        <v>3105</v>
      </c>
      <c r="D6" s="8">
        <f t="shared" ref="D6:D8" si="0">C6/B6</f>
        <v>11.169064748201439</v>
      </c>
      <c r="E6" s="9">
        <f>I12*12</f>
        <v>143064.12946859899</v>
      </c>
    </row>
    <row r="7" spans="1:17" x14ac:dyDescent="0.2">
      <c r="A7" s="3" t="s">
        <v>76</v>
      </c>
      <c r="B7" s="7">
        <v>3129</v>
      </c>
      <c r="C7" s="7">
        <v>36469</v>
      </c>
      <c r="D7" s="8">
        <f t="shared" si="0"/>
        <v>11.655161393416426</v>
      </c>
      <c r="E7" s="9">
        <f>M12*12</f>
        <v>87107.836792892573</v>
      </c>
    </row>
    <row r="8" spans="1:17" x14ac:dyDescent="0.2">
      <c r="A8" s="3" t="s">
        <v>77</v>
      </c>
      <c r="B8" s="7">
        <v>29258</v>
      </c>
      <c r="C8" s="7">
        <v>338879</v>
      </c>
      <c r="D8" s="8">
        <f t="shared" si="0"/>
        <v>11.582438991045183</v>
      </c>
      <c r="E8" s="9">
        <f>Q12*12</f>
        <v>82213.632345822523</v>
      </c>
    </row>
    <row r="10" spans="1:17" ht="15" customHeight="1" x14ac:dyDescent="0.2">
      <c r="A10" s="23" t="s">
        <v>78</v>
      </c>
      <c r="B10" s="23" t="s">
        <v>79</v>
      </c>
      <c r="C10" s="23"/>
      <c r="D10" s="23"/>
      <c r="E10" s="23"/>
      <c r="F10" s="23" t="s">
        <v>75</v>
      </c>
      <c r="G10" s="23"/>
      <c r="H10" s="23"/>
      <c r="I10" s="23"/>
      <c r="J10" s="23" t="s">
        <v>76</v>
      </c>
      <c r="K10" s="23"/>
      <c r="L10" s="23"/>
      <c r="M10" s="23"/>
      <c r="N10" s="23" t="s">
        <v>77</v>
      </c>
      <c r="O10" s="23"/>
      <c r="P10" s="23"/>
      <c r="Q10" s="23"/>
    </row>
    <row r="11" spans="1:17" ht="38.25" customHeight="1" x14ac:dyDescent="0.2">
      <c r="A11" s="23"/>
      <c r="B11" s="2" t="s">
        <v>80</v>
      </c>
      <c r="C11" s="2" t="s">
        <v>81</v>
      </c>
      <c r="D11" s="2" t="s">
        <v>82</v>
      </c>
      <c r="E11" s="2" t="s">
        <v>83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80</v>
      </c>
      <c r="O11" s="2" t="s">
        <v>81</v>
      </c>
      <c r="P11" s="2" t="s">
        <v>82</v>
      </c>
      <c r="Q11" s="2" t="s">
        <v>83</v>
      </c>
    </row>
    <row r="12" spans="1:17" x14ac:dyDescent="0.2">
      <c r="A12" s="10" t="s">
        <v>74</v>
      </c>
      <c r="B12" s="11">
        <f>SUM(B14:B24)+SUM(B31:B83)</f>
        <v>2425213019</v>
      </c>
      <c r="C12" s="11">
        <f>SUM(C14:C83)</f>
        <v>198238925.81</v>
      </c>
      <c r="D12" s="11">
        <f>SUM(D14:D24)+SUM(D31:D83)</f>
        <v>2623451944.8100004</v>
      </c>
      <c r="E12" s="12">
        <f>D12/$C$5</f>
        <v>6932.0416136481954</v>
      </c>
      <c r="F12" s="11">
        <f>SUM(F14:F24)+SUM(F31:F83)</f>
        <v>22058375.730000008</v>
      </c>
      <c r="G12" s="11">
        <f>SUM(G14:G83)</f>
        <v>14959467.769999998</v>
      </c>
      <c r="H12" s="11">
        <f>SUM(H14:H24)+SUM(H31:H83)</f>
        <v>37017843.499999993</v>
      </c>
      <c r="I12" s="12">
        <f>H12/$C$6</f>
        <v>11922.010789049917</v>
      </c>
      <c r="J12" s="11">
        <f>SUM(J14:J24)+SUM(J31:J83)</f>
        <v>232813119.91999996</v>
      </c>
      <c r="K12" s="11">
        <f>SUM(K14:K83)</f>
        <v>31914855.079999998</v>
      </c>
      <c r="L12" s="11">
        <f>SUM(L14:L24)+SUM(L31:L83)</f>
        <v>264727974.99999994</v>
      </c>
      <c r="M12" s="12">
        <f>L12/$C$7</f>
        <v>7258.9863994077141</v>
      </c>
      <c r="N12" s="11">
        <f>SUM(N14:N24)+SUM(N31:N83)</f>
        <v>2170341523.3500004</v>
      </c>
      <c r="O12" s="11">
        <f>SUM(O14:O83)</f>
        <v>151364602.95999998</v>
      </c>
      <c r="P12" s="11">
        <f>SUM(P14:P24)+SUM(P31:P83)</f>
        <v>2321706126.3099995</v>
      </c>
      <c r="Q12" s="12">
        <f>P12/$C$8</f>
        <v>6851.1360288185442</v>
      </c>
    </row>
    <row r="13" spans="1:17" x14ac:dyDescent="0.2">
      <c r="A13" s="13" t="s">
        <v>84</v>
      </c>
      <c r="B13" s="11"/>
      <c r="C13" s="11"/>
      <c r="D13" s="11"/>
      <c r="E13" s="14"/>
      <c r="F13" s="11"/>
      <c r="G13" s="11"/>
      <c r="H13" s="11"/>
      <c r="I13" s="14"/>
      <c r="J13" s="11"/>
      <c r="K13" s="11"/>
      <c r="L13" s="11"/>
      <c r="M13" s="14"/>
      <c r="N13" s="11"/>
      <c r="O13" s="11"/>
      <c r="P13" s="11"/>
      <c r="Q13" s="14"/>
    </row>
    <row r="14" spans="1:17" x14ac:dyDescent="0.2">
      <c r="A14" s="15" t="s">
        <v>0</v>
      </c>
      <c r="B14" s="7">
        <v>10542885.68</v>
      </c>
      <c r="C14" s="7">
        <v>0</v>
      </c>
      <c r="D14" s="7">
        <v>10542885.68</v>
      </c>
      <c r="E14" s="16">
        <f>D14/$C$5</f>
        <v>27.857846760363902</v>
      </c>
      <c r="F14" s="7">
        <v>108580.95</v>
      </c>
      <c r="G14" s="7">
        <v>0</v>
      </c>
      <c r="H14" s="7">
        <v>108580.95</v>
      </c>
      <c r="I14" s="16">
        <f>H14/$C$6</f>
        <v>34.969710144927532</v>
      </c>
      <c r="J14" s="7">
        <v>10434304.73</v>
      </c>
      <c r="K14" s="7">
        <v>0</v>
      </c>
      <c r="L14" s="7">
        <v>10434304.73</v>
      </c>
      <c r="M14" s="16">
        <f>L14/$C$7</f>
        <v>286.11436370616138</v>
      </c>
      <c r="N14" s="7">
        <v>0</v>
      </c>
      <c r="O14" s="7">
        <v>0</v>
      </c>
      <c r="P14" s="7">
        <v>0</v>
      </c>
      <c r="Q14" s="16">
        <f>P14/$C$8</f>
        <v>0</v>
      </c>
    </row>
    <row r="15" spans="1:17" x14ac:dyDescent="0.2">
      <c r="A15" s="15" t="s">
        <v>1</v>
      </c>
      <c r="B15" s="7">
        <v>1465026.16</v>
      </c>
      <c r="C15" s="7">
        <v>5820418.7599999998</v>
      </c>
      <c r="D15" s="7">
        <v>7285444.9199999999</v>
      </c>
      <c r="E15" s="16">
        <f t="shared" ref="E15:E78" si="1">D15/$C$5</f>
        <v>19.250593653637306</v>
      </c>
      <c r="F15" s="7">
        <v>49251.61</v>
      </c>
      <c r="G15" s="7">
        <v>98601.21</v>
      </c>
      <c r="H15" s="7">
        <v>147852.82</v>
      </c>
      <c r="I15" s="16">
        <f t="shared" ref="I15:I78" si="2">H15/$C$6</f>
        <v>47.617655394524959</v>
      </c>
      <c r="J15" s="7">
        <v>302237.42</v>
      </c>
      <c r="K15" s="7">
        <v>697398.4</v>
      </c>
      <c r="L15" s="7">
        <v>999635.82</v>
      </c>
      <c r="M15" s="16">
        <f t="shared" ref="M15:M78" si="3">L15/$C$7</f>
        <v>27.410562943870136</v>
      </c>
      <c r="N15" s="7">
        <v>1113537.1299999999</v>
      </c>
      <c r="O15" s="7">
        <v>5024419.1500000004</v>
      </c>
      <c r="P15" s="7">
        <v>6137956.2800000003</v>
      </c>
      <c r="Q15" s="16">
        <f t="shared" ref="Q15:Q78" si="4">P15/$C$8</f>
        <v>18.112530667288326</v>
      </c>
    </row>
    <row r="16" spans="1:17" x14ac:dyDescent="0.2">
      <c r="A16" s="15" t="s">
        <v>2</v>
      </c>
      <c r="B16" s="7">
        <v>822627.49</v>
      </c>
      <c r="C16" s="7">
        <v>0</v>
      </c>
      <c r="D16" s="7">
        <v>822627.49</v>
      </c>
      <c r="E16" s="16">
        <f t="shared" si="1"/>
        <v>2.1736582613957349</v>
      </c>
      <c r="F16" s="7">
        <v>57567.53</v>
      </c>
      <c r="G16" s="7">
        <v>0</v>
      </c>
      <c r="H16" s="7">
        <v>57567.53</v>
      </c>
      <c r="I16" s="16">
        <f t="shared" si="2"/>
        <v>18.540267310789048</v>
      </c>
      <c r="J16" s="7">
        <v>765059.96</v>
      </c>
      <c r="K16" s="7">
        <v>0</v>
      </c>
      <c r="L16" s="7">
        <v>765059.96</v>
      </c>
      <c r="M16" s="16">
        <f t="shared" si="3"/>
        <v>20.97836409004908</v>
      </c>
      <c r="N16" s="7">
        <v>0</v>
      </c>
      <c r="O16" s="7">
        <v>0</v>
      </c>
      <c r="P16" s="7">
        <v>0</v>
      </c>
      <c r="Q16" s="16">
        <f t="shared" si="4"/>
        <v>0</v>
      </c>
    </row>
    <row r="17" spans="1:17" x14ac:dyDescent="0.2">
      <c r="A17" s="15" t="s">
        <v>3</v>
      </c>
      <c r="B17" s="7">
        <v>2174820.23</v>
      </c>
      <c r="C17" s="7">
        <v>0</v>
      </c>
      <c r="D17" s="7">
        <v>2174820.23</v>
      </c>
      <c r="E17" s="16">
        <f t="shared" si="1"/>
        <v>5.7466058665144679</v>
      </c>
      <c r="F17" s="7">
        <v>0</v>
      </c>
      <c r="G17" s="7">
        <v>0</v>
      </c>
      <c r="H17" s="7">
        <v>0</v>
      </c>
      <c r="I17" s="16">
        <f t="shared" si="2"/>
        <v>0</v>
      </c>
      <c r="J17" s="7">
        <v>1675498.93</v>
      </c>
      <c r="K17" s="7">
        <v>0</v>
      </c>
      <c r="L17" s="7">
        <v>1675498.93</v>
      </c>
      <c r="M17" s="16">
        <f t="shared" si="3"/>
        <v>45.94310044147084</v>
      </c>
      <c r="N17" s="7">
        <v>499321.3</v>
      </c>
      <c r="O17" s="7">
        <v>0</v>
      </c>
      <c r="P17" s="7">
        <v>499321.3</v>
      </c>
      <c r="Q17" s="16">
        <f t="shared" si="4"/>
        <v>1.4734501105114215</v>
      </c>
    </row>
    <row r="18" spans="1:17" x14ac:dyDescent="0.2">
      <c r="A18" s="15" t="s">
        <v>4</v>
      </c>
      <c r="B18" s="7">
        <v>136298.97</v>
      </c>
      <c r="C18" s="7">
        <v>0</v>
      </c>
      <c r="D18" s="7">
        <v>136298.97</v>
      </c>
      <c r="E18" s="16">
        <f t="shared" si="1"/>
        <v>0.36014768016107679</v>
      </c>
      <c r="F18" s="7">
        <v>0</v>
      </c>
      <c r="G18" s="7">
        <v>0</v>
      </c>
      <c r="H18" s="7">
        <v>0</v>
      </c>
      <c r="I18" s="16">
        <f t="shared" si="2"/>
        <v>0</v>
      </c>
      <c r="J18" s="7">
        <v>36748.120000000003</v>
      </c>
      <c r="K18" s="7">
        <v>0</v>
      </c>
      <c r="L18" s="7">
        <v>36748.120000000003</v>
      </c>
      <c r="M18" s="16">
        <f t="shared" si="3"/>
        <v>1.0076536236255451</v>
      </c>
      <c r="N18" s="7">
        <v>99550.85</v>
      </c>
      <c r="O18" s="7">
        <v>0</v>
      </c>
      <c r="P18" s="7">
        <v>99550.85</v>
      </c>
      <c r="Q18" s="16">
        <f t="shared" si="4"/>
        <v>0.29376517872160862</v>
      </c>
    </row>
    <row r="19" spans="1:17" x14ac:dyDescent="0.2">
      <c r="A19" s="15" t="s">
        <v>5</v>
      </c>
      <c r="B19" s="7">
        <v>2423463.8199999998</v>
      </c>
      <c r="C19" s="7">
        <v>0</v>
      </c>
      <c r="D19" s="7">
        <v>2423463.8199999998</v>
      </c>
      <c r="E19" s="16">
        <f t="shared" si="1"/>
        <v>6.4036057846020507</v>
      </c>
      <c r="F19" s="7">
        <v>7988.72</v>
      </c>
      <c r="G19" s="7">
        <v>0</v>
      </c>
      <c r="H19" s="7">
        <v>7988.72</v>
      </c>
      <c r="I19" s="16">
        <f t="shared" si="2"/>
        <v>2.5728566827697263</v>
      </c>
      <c r="J19" s="7">
        <v>159319.92000000001</v>
      </c>
      <c r="K19" s="7">
        <v>0</v>
      </c>
      <c r="L19" s="7">
        <v>159319.92000000001</v>
      </c>
      <c r="M19" s="16">
        <f t="shared" si="3"/>
        <v>4.3686396665661249</v>
      </c>
      <c r="N19" s="7">
        <v>2256155.1800000002</v>
      </c>
      <c r="O19" s="7">
        <v>0</v>
      </c>
      <c r="P19" s="7">
        <v>2256155.1800000002</v>
      </c>
      <c r="Q19" s="16">
        <f t="shared" si="4"/>
        <v>6.6577013624331993</v>
      </c>
    </row>
    <row r="20" spans="1:17" x14ac:dyDescent="0.2">
      <c r="A20" s="15" t="s">
        <v>6</v>
      </c>
      <c r="B20" s="7">
        <v>1847513.37</v>
      </c>
      <c r="C20" s="7">
        <v>8399564.2100000009</v>
      </c>
      <c r="D20" s="7">
        <v>10247077.58</v>
      </c>
      <c r="E20" s="16">
        <f t="shared" si="1"/>
        <v>27.076222357862139</v>
      </c>
      <c r="F20" s="7">
        <v>27300.51</v>
      </c>
      <c r="G20" s="7">
        <v>214500.32</v>
      </c>
      <c r="H20" s="7">
        <v>241800.83</v>
      </c>
      <c r="I20" s="16">
        <f t="shared" si="2"/>
        <v>77.87466344605474</v>
      </c>
      <c r="J20" s="7">
        <v>213520.39</v>
      </c>
      <c r="K20" s="7">
        <v>1025177.66</v>
      </c>
      <c r="L20" s="7">
        <v>1238698.05</v>
      </c>
      <c r="M20" s="16">
        <f t="shared" si="3"/>
        <v>33.965780525926128</v>
      </c>
      <c r="N20" s="7">
        <v>1606692.47</v>
      </c>
      <c r="O20" s="7">
        <v>7159886.2300000004</v>
      </c>
      <c r="P20" s="7">
        <v>8766578.6999999993</v>
      </c>
      <c r="Q20" s="16">
        <f t="shared" si="4"/>
        <v>25.869347761295327</v>
      </c>
    </row>
    <row r="21" spans="1:17" x14ac:dyDescent="0.2">
      <c r="A21" s="15" t="s">
        <v>85</v>
      </c>
      <c r="B21" s="7">
        <v>6926636.5199999996</v>
      </c>
      <c r="C21" s="7">
        <v>16420476.470000001</v>
      </c>
      <c r="D21" s="7">
        <v>23347112.989999998</v>
      </c>
      <c r="E21" s="16">
        <f t="shared" si="1"/>
        <v>61.690918000385778</v>
      </c>
      <c r="F21" s="7">
        <v>137444.07999999999</v>
      </c>
      <c r="G21" s="7">
        <v>741221.13</v>
      </c>
      <c r="H21" s="7">
        <v>878665.21</v>
      </c>
      <c r="I21" s="16">
        <f t="shared" si="2"/>
        <v>282.98396457326891</v>
      </c>
      <c r="J21" s="7">
        <v>2434736.6</v>
      </c>
      <c r="K21" s="7">
        <v>3814922.25</v>
      </c>
      <c r="L21" s="7">
        <v>6249658.8499999996</v>
      </c>
      <c r="M21" s="16">
        <f t="shared" si="3"/>
        <v>171.36907647591104</v>
      </c>
      <c r="N21" s="7">
        <v>4354455.84</v>
      </c>
      <c r="O21" s="7">
        <v>11864333.09</v>
      </c>
      <c r="P21" s="7">
        <v>16218788.93</v>
      </c>
      <c r="Q21" s="16">
        <f t="shared" si="4"/>
        <v>47.860118006722161</v>
      </c>
    </row>
    <row r="22" spans="1:17" x14ac:dyDescent="0.2">
      <c r="A22" s="15" t="s">
        <v>7</v>
      </c>
      <c r="B22" s="7">
        <v>715775.36</v>
      </c>
      <c r="C22" s="7">
        <v>3239103.56</v>
      </c>
      <c r="D22" s="7">
        <v>3954878.92</v>
      </c>
      <c r="E22" s="16">
        <f t="shared" si="1"/>
        <v>10.450119090085161</v>
      </c>
      <c r="F22" s="7">
        <v>10286.959999999999</v>
      </c>
      <c r="G22" s="7">
        <v>77149.33</v>
      </c>
      <c r="H22" s="7">
        <v>87436.29</v>
      </c>
      <c r="I22" s="16">
        <f t="shared" si="2"/>
        <v>28.159835748792268</v>
      </c>
      <c r="J22" s="7">
        <v>75535.38</v>
      </c>
      <c r="K22" s="7">
        <v>386055.9</v>
      </c>
      <c r="L22" s="7">
        <v>461591.28</v>
      </c>
      <c r="M22" s="16">
        <f t="shared" si="3"/>
        <v>12.657086292467575</v>
      </c>
      <c r="N22" s="7">
        <v>629953.02</v>
      </c>
      <c r="O22" s="7">
        <v>2775898.33</v>
      </c>
      <c r="P22" s="7">
        <v>3405851.35</v>
      </c>
      <c r="Q22" s="16">
        <f t="shared" si="4"/>
        <v>10.050346436338634</v>
      </c>
    </row>
    <row r="23" spans="1:17" x14ac:dyDescent="0.2">
      <c r="A23" s="15" t="s">
        <v>8</v>
      </c>
      <c r="B23" s="7">
        <v>45130.28</v>
      </c>
      <c r="C23" s="7">
        <v>0</v>
      </c>
      <c r="D23" s="7">
        <v>45130.28</v>
      </c>
      <c r="E23" s="16">
        <f t="shared" si="1"/>
        <v>0.11924936517876725</v>
      </c>
      <c r="F23" s="7">
        <v>0</v>
      </c>
      <c r="G23" s="7">
        <v>0</v>
      </c>
      <c r="H23" s="7">
        <v>0</v>
      </c>
      <c r="I23" s="16">
        <f t="shared" si="2"/>
        <v>0</v>
      </c>
      <c r="J23" s="7">
        <v>1252.03</v>
      </c>
      <c r="K23" s="7">
        <v>0</v>
      </c>
      <c r="L23" s="7">
        <v>1252.03</v>
      </c>
      <c r="M23" s="16">
        <f t="shared" si="3"/>
        <v>3.433134991362527E-2</v>
      </c>
      <c r="N23" s="7">
        <v>43878.25</v>
      </c>
      <c r="O23" s="7">
        <v>0</v>
      </c>
      <c r="P23" s="7">
        <v>43878.25</v>
      </c>
      <c r="Q23" s="16">
        <f t="shared" si="4"/>
        <v>0.12948058156451123</v>
      </c>
    </row>
    <row r="24" spans="1:17" x14ac:dyDescent="0.2">
      <c r="A24" s="15" t="s">
        <v>9</v>
      </c>
      <c r="B24" s="7">
        <f>SUM(B25:B30)</f>
        <v>18939022.5</v>
      </c>
      <c r="C24" s="7">
        <v>3740615.5</v>
      </c>
      <c r="D24" s="7">
        <f>B24+C24</f>
        <v>22679638</v>
      </c>
      <c r="E24" s="16">
        <f t="shared" si="1"/>
        <v>59.927224780884288</v>
      </c>
      <c r="F24" s="7">
        <f>SUM(F25:F30)</f>
        <v>182665.59</v>
      </c>
      <c r="G24" s="7">
        <v>74480.929999999993</v>
      </c>
      <c r="H24" s="7">
        <f>F24+G24</f>
        <v>257146.52</v>
      </c>
      <c r="I24" s="16">
        <f t="shared" si="2"/>
        <v>82.81691465378421</v>
      </c>
      <c r="J24" s="7">
        <f>SUM(J25:J30)</f>
        <v>17137749.220000003</v>
      </c>
      <c r="K24" s="7">
        <v>2162723.2599999998</v>
      </c>
      <c r="L24" s="7">
        <f>J24+K24</f>
        <v>19300472.480000004</v>
      </c>
      <c r="M24" s="16">
        <f t="shared" si="3"/>
        <v>529.22955057720264</v>
      </c>
      <c r="N24" s="7">
        <f>SUM(N25:N30)</f>
        <v>1618607.69</v>
      </c>
      <c r="O24" s="7">
        <v>1503411.31</v>
      </c>
      <c r="P24" s="7">
        <f>N24+O24</f>
        <v>3122019</v>
      </c>
      <c r="Q24" s="16">
        <f t="shared" si="4"/>
        <v>9.2127839140224097</v>
      </c>
    </row>
    <row r="25" spans="1:17" x14ac:dyDescent="0.2">
      <c r="A25" s="15" t="s">
        <v>10</v>
      </c>
      <c r="B25" s="7">
        <v>10492466.689999999</v>
      </c>
      <c r="C25" s="7">
        <v>0</v>
      </c>
      <c r="D25" s="7">
        <v>10492466.689999999</v>
      </c>
      <c r="E25" s="16">
        <f t="shared" si="1"/>
        <v>27.724622846165836</v>
      </c>
      <c r="F25" s="7">
        <v>128135.92</v>
      </c>
      <c r="G25" s="7">
        <v>0</v>
      </c>
      <c r="H25" s="7">
        <v>128135.92</v>
      </c>
      <c r="I25" s="16">
        <f t="shared" si="2"/>
        <v>41.267607085346214</v>
      </c>
      <c r="J25" s="7">
        <v>10214233.67</v>
      </c>
      <c r="K25" s="7">
        <v>0</v>
      </c>
      <c r="L25" s="7">
        <v>10214233.67</v>
      </c>
      <c r="M25" s="16">
        <f t="shared" si="3"/>
        <v>280.0798944308865</v>
      </c>
      <c r="N25" s="7">
        <v>150097.1</v>
      </c>
      <c r="O25" s="7">
        <v>0</v>
      </c>
      <c r="P25" s="7">
        <v>150097.1</v>
      </c>
      <c r="Q25" s="16">
        <f t="shared" si="4"/>
        <v>0.44292240003068944</v>
      </c>
    </row>
    <row r="26" spans="1:17" x14ac:dyDescent="0.2">
      <c r="A26" s="15" t="s">
        <v>11</v>
      </c>
      <c r="B26" s="7">
        <v>6249829.4500000002</v>
      </c>
      <c r="C26" s="7">
        <v>0</v>
      </c>
      <c r="D26" s="7">
        <v>6249829.4500000002</v>
      </c>
      <c r="E26" s="16">
        <f t="shared" si="1"/>
        <v>16.514149577358353</v>
      </c>
      <c r="F26" s="7">
        <v>46021.5</v>
      </c>
      <c r="G26" s="7">
        <v>0</v>
      </c>
      <c r="H26" s="7">
        <v>46021.5</v>
      </c>
      <c r="I26" s="16">
        <f t="shared" si="2"/>
        <v>14.821739130434782</v>
      </c>
      <c r="J26" s="7">
        <v>4951251.95</v>
      </c>
      <c r="K26" s="7">
        <v>0</v>
      </c>
      <c r="L26" s="7">
        <v>4951251.95</v>
      </c>
      <c r="M26" s="16">
        <f t="shared" si="3"/>
        <v>135.76604650525104</v>
      </c>
      <c r="N26" s="7">
        <v>1252556</v>
      </c>
      <c r="O26" s="7">
        <v>0</v>
      </c>
      <c r="P26" s="7">
        <v>1252556</v>
      </c>
      <c r="Q26" s="16">
        <f t="shared" si="4"/>
        <v>3.6961747408366996</v>
      </c>
    </row>
    <row r="27" spans="1:17" x14ac:dyDescent="0.2">
      <c r="A27" s="15" t="s">
        <v>12</v>
      </c>
      <c r="B27" s="7">
        <v>819808.57</v>
      </c>
      <c r="C27" s="7">
        <v>0</v>
      </c>
      <c r="D27" s="7">
        <v>819808.57</v>
      </c>
      <c r="E27" s="16">
        <f t="shared" si="1"/>
        <v>2.1662097274958843</v>
      </c>
      <c r="F27" s="7">
        <v>437.94</v>
      </c>
      <c r="G27" s="7">
        <v>0</v>
      </c>
      <c r="H27" s="7">
        <v>437.94</v>
      </c>
      <c r="I27" s="16">
        <f t="shared" si="2"/>
        <v>0.14104347826086958</v>
      </c>
      <c r="J27" s="7">
        <v>726254.92</v>
      </c>
      <c r="K27" s="7">
        <v>0</v>
      </c>
      <c r="L27" s="7">
        <v>726254.92</v>
      </c>
      <c r="M27" s="16">
        <f t="shared" si="3"/>
        <v>19.914308590857988</v>
      </c>
      <c r="N27" s="7">
        <v>93115.71</v>
      </c>
      <c r="O27" s="7">
        <v>0</v>
      </c>
      <c r="P27" s="7">
        <v>93115.71</v>
      </c>
      <c r="Q27" s="16">
        <f t="shared" si="4"/>
        <v>0.27477568689709309</v>
      </c>
    </row>
    <row r="28" spans="1:17" x14ac:dyDescent="0.2">
      <c r="A28" s="15" t="s">
        <v>13</v>
      </c>
      <c r="B28" s="7">
        <v>324923.71000000002</v>
      </c>
      <c r="C28" s="7">
        <v>0</v>
      </c>
      <c r="D28" s="7">
        <v>324923.71000000002</v>
      </c>
      <c r="E28" s="16">
        <f t="shared" si="1"/>
        <v>0.8585576280277869</v>
      </c>
      <c r="F28" s="7">
        <v>183.92</v>
      </c>
      <c r="G28" s="7">
        <v>0</v>
      </c>
      <c r="H28" s="7">
        <v>183.92</v>
      </c>
      <c r="I28" s="16">
        <f t="shared" si="2"/>
        <v>5.9233494363929141E-2</v>
      </c>
      <c r="J28" s="7">
        <v>313245.63</v>
      </c>
      <c r="K28" s="7">
        <v>0</v>
      </c>
      <c r="L28" s="7">
        <v>313245.63</v>
      </c>
      <c r="M28" s="16">
        <f t="shared" si="3"/>
        <v>8.5893671337300166</v>
      </c>
      <c r="N28" s="7">
        <v>11494.16</v>
      </c>
      <c r="O28" s="7">
        <v>0</v>
      </c>
      <c r="P28" s="7">
        <v>11494.16</v>
      </c>
      <c r="Q28" s="16">
        <f t="shared" si="4"/>
        <v>3.391818318632904E-2</v>
      </c>
    </row>
    <row r="29" spans="1:17" x14ac:dyDescent="0.2">
      <c r="A29" s="15" t="s">
        <v>14</v>
      </c>
      <c r="B29" s="7">
        <v>350458.27</v>
      </c>
      <c r="C29" s="7">
        <v>0</v>
      </c>
      <c r="D29" s="7">
        <v>350458.27</v>
      </c>
      <c r="E29" s="16">
        <f t="shared" si="1"/>
        <v>0.92602851609050529</v>
      </c>
      <c r="F29" s="7">
        <v>0</v>
      </c>
      <c r="G29" s="7">
        <v>0</v>
      </c>
      <c r="H29" s="7">
        <v>0</v>
      </c>
      <c r="I29" s="16">
        <f t="shared" si="2"/>
        <v>0</v>
      </c>
      <c r="J29" s="7">
        <v>240647.63</v>
      </c>
      <c r="K29" s="7">
        <v>0</v>
      </c>
      <c r="L29" s="7">
        <v>240647.63</v>
      </c>
      <c r="M29" s="16">
        <f t="shared" si="3"/>
        <v>6.5986901203762098</v>
      </c>
      <c r="N29" s="7">
        <v>109810.64</v>
      </c>
      <c r="O29" s="7">
        <v>0</v>
      </c>
      <c r="P29" s="7">
        <v>109810.64</v>
      </c>
      <c r="Q29" s="16">
        <f t="shared" si="4"/>
        <v>0.32404085233962565</v>
      </c>
    </row>
    <row r="30" spans="1:17" x14ac:dyDescent="0.2">
      <c r="A30" s="15" t="s">
        <v>15</v>
      </c>
      <c r="B30" s="7">
        <v>701535.81</v>
      </c>
      <c r="C30" s="7">
        <v>0</v>
      </c>
      <c r="D30" s="7">
        <v>701535.81</v>
      </c>
      <c r="E30" s="16">
        <f t="shared" si="1"/>
        <v>1.853693351618299</v>
      </c>
      <c r="F30" s="7">
        <v>7886.31</v>
      </c>
      <c r="G30" s="7">
        <v>0</v>
      </c>
      <c r="H30" s="7">
        <v>7886.31</v>
      </c>
      <c r="I30" s="16">
        <f t="shared" si="2"/>
        <v>2.5398743961352657</v>
      </c>
      <c r="J30" s="7">
        <v>692115.42</v>
      </c>
      <c r="K30" s="7">
        <v>0</v>
      </c>
      <c r="L30" s="7">
        <v>692115.42</v>
      </c>
      <c r="M30" s="16">
        <f t="shared" si="3"/>
        <v>18.978184759658891</v>
      </c>
      <c r="N30" s="7">
        <v>1534.08</v>
      </c>
      <c r="O30" s="7">
        <v>0</v>
      </c>
      <c r="P30" s="7">
        <v>1534.08</v>
      </c>
      <c r="Q30" s="16">
        <f t="shared" si="4"/>
        <v>4.5269255397944394E-3</v>
      </c>
    </row>
    <row r="31" spans="1:17" x14ac:dyDescent="0.2">
      <c r="A31" s="15" t="s">
        <v>16</v>
      </c>
      <c r="B31" s="7">
        <v>10155365.33</v>
      </c>
      <c r="C31" s="7">
        <v>4877363.9000000004</v>
      </c>
      <c r="D31" s="7">
        <v>15032729.23</v>
      </c>
      <c r="E31" s="16">
        <f t="shared" si="1"/>
        <v>39.721522170520515</v>
      </c>
      <c r="F31" s="7">
        <v>79723.86</v>
      </c>
      <c r="G31" s="7">
        <v>91389.93</v>
      </c>
      <c r="H31" s="7">
        <v>171113.79</v>
      </c>
      <c r="I31" s="16">
        <f t="shared" si="2"/>
        <v>55.109111111111112</v>
      </c>
      <c r="J31" s="7">
        <v>1378655.97</v>
      </c>
      <c r="K31" s="7">
        <v>909413.57</v>
      </c>
      <c r="L31" s="7">
        <v>2288069.54</v>
      </c>
      <c r="M31" s="16">
        <f t="shared" si="3"/>
        <v>62.740122844059336</v>
      </c>
      <c r="N31" s="7">
        <v>8696985.5</v>
      </c>
      <c r="O31" s="7">
        <v>3876560.4</v>
      </c>
      <c r="P31" s="7">
        <v>12573545.9</v>
      </c>
      <c r="Q31" s="16">
        <f t="shared" si="4"/>
        <v>37.103349278060904</v>
      </c>
    </row>
    <row r="32" spans="1:17" x14ac:dyDescent="0.2">
      <c r="A32" s="15" t="s">
        <v>17</v>
      </c>
      <c r="B32" s="7">
        <v>13474147.75</v>
      </c>
      <c r="C32" s="7">
        <v>3772280.19</v>
      </c>
      <c r="D32" s="7">
        <v>17246427.940000001</v>
      </c>
      <c r="E32" s="16">
        <f t="shared" si="1"/>
        <v>45.570858045781115</v>
      </c>
      <c r="F32" s="7">
        <v>58871.28</v>
      </c>
      <c r="G32" s="7">
        <v>28159.05</v>
      </c>
      <c r="H32" s="7">
        <v>87030.33</v>
      </c>
      <c r="I32" s="16">
        <f t="shared" si="2"/>
        <v>28.029091787439615</v>
      </c>
      <c r="J32" s="7">
        <v>1276817.57</v>
      </c>
      <c r="K32" s="7">
        <v>434941.42</v>
      </c>
      <c r="L32" s="7">
        <v>1711758.99</v>
      </c>
      <c r="M32" s="16">
        <f t="shared" si="3"/>
        <v>46.937371191971266</v>
      </c>
      <c r="N32" s="7">
        <v>12138458.9</v>
      </c>
      <c r="O32" s="7">
        <v>3309179.72</v>
      </c>
      <c r="P32" s="7">
        <v>15447638.619999999</v>
      </c>
      <c r="Q32" s="16">
        <f t="shared" si="4"/>
        <v>45.584526099286172</v>
      </c>
    </row>
    <row r="33" spans="1:17" x14ac:dyDescent="0.2">
      <c r="A33" s="15" t="s">
        <v>18</v>
      </c>
      <c r="B33" s="7">
        <v>58960.49</v>
      </c>
      <c r="C33" s="7">
        <v>270128.08</v>
      </c>
      <c r="D33" s="7">
        <v>329088.57</v>
      </c>
      <c r="E33" s="16">
        <f t="shared" si="1"/>
        <v>0.86956258769252726</v>
      </c>
      <c r="F33" s="7">
        <v>27.29</v>
      </c>
      <c r="G33" s="7">
        <v>2723.87</v>
      </c>
      <c r="H33" s="7">
        <v>2751.16</v>
      </c>
      <c r="I33" s="16">
        <f t="shared" si="2"/>
        <v>0.88604186795491136</v>
      </c>
      <c r="J33" s="7">
        <v>21748.57</v>
      </c>
      <c r="K33" s="7">
        <v>32116.77</v>
      </c>
      <c r="L33" s="7">
        <v>53865.34</v>
      </c>
      <c r="M33" s="16">
        <f t="shared" si="3"/>
        <v>1.4770171926841975</v>
      </c>
      <c r="N33" s="7">
        <v>37184.629999999997</v>
      </c>
      <c r="O33" s="7">
        <v>235287.44</v>
      </c>
      <c r="P33" s="7">
        <v>272472.07</v>
      </c>
      <c r="Q33" s="16">
        <f t="shared" si="4"/>
        <v>0.80403940639579319</v>
      </c>
    </row>
    <row r="34" spans="1:17" x14ac:dyDescent="0.2">
      <c r="A34" s="15" t="s">
        <v>19</v>
      </c>
      <c r="B34" s="7">
        <v>617792.97</v>
      </c>
      <c r="C34" s="7">
        <v>1978394.7</v>
      </c>
      <c r="D34" s="7">
        <v>2596187.67</v>
      </c>
      <c r="E34" s="16">
        <f t="shared" si="1"/>
        <v>6.8600002378102429</v>
      </c>
      <c r="F34" s="7">
        <v>393783.03999999998</v>
      </c>
      <c r="G34" s="7">
        <v>303463.74</v>
      </c>
      <c r="H34" s="7">
        <v>697246.78</v>
      </c>
      <c r="I34" s="16">
        <f t="shared" si="2"/>
        <v>224.55612882447667</v>
      </c>
      <c r="J34" s="7">
        <v>72495.759999999995</v>
      </c>
      <c r="K34" s="7">
        <v>275477.83</v>
      </c>
      <c r="L34" s="7">
        <v>347973.59</v>
      </c>
      <c r="M34" s="16">
        <f t="shared" si="3"/>
        <v>9.5416268611697621</v>
      </c>
      <c r="N34" s="7">
        <v>151514.17000000001</v>
      </c>
      <c r="O34" s="7">
        <v>1399453.13</v>
      </c>
      <c r="P34" s="7">
        <v>1550967.3</v>
      </c>
      <c r="Q34" s="16">
        <f t="shared" si="4"/>
        <v>4.576758370981973</v>
      </c>
    </row>
    <row r="35" spans="1:17" x14ac:dyDescent="0.2">
      <c r="A35" s="15" t="s">
        <v>20</v>
      </c>
      <c r="B35" s="7">
        <v>528379.61</v>
      </c>
      <c r="C35" s="7">
        <v>4955444.9400000004</v>
      </c>
      <c r="D35" s="7">
        <v>5483824.5499999998</v>
      </c>
      <c r="E35" s="16">
        <f t="shared" si="1"/>
        <v>14.490107225996358</v>
      </c>
      <c r="F35" s="7">
        <v>45310</v>
      </c>
      <c r="G35" s="7">
        <v>229639.96</v>
      </c>
      <c r="H35" s="7">
        <v>274949.96000000002</v>
      </c>
      <c r="I35" s="16">
        <f t="shared" si="2"/>
        <v>88.550711755233507</v>
      </c>
      <c r="J35" s="7">
        <v>47996.63</v>
      </c>
      <c r="K35" s="7">
        <v>543919.55000000005</v>
      </c>
      <c r="L35" s="7">
        <v>591916.18000000005</v>
      </c>
      <c r="M35" s="16">
        <f t="shared" si="3"/>
        <v>16.230666593545205</v>
      </c>
      <c r="N35" s="7">
        <v>435072.98</v>
      </c>
      <c r="O35" s="7">
        <v>4181885.43</v>
      </c>
      <c r="P35" s="7">
        <v>4616958.41</v>
      </c>
      <c r="Q35" s="16">
        <f t="shared" si="4"/>
        <v>13.62420926053252</v>
      </c>
    </row>
    <row r="36" spans="1:17" x14ac:dyDescent="0.2">
      <c r="A36" s="15" t="s">
        <v>21</v>
      </c>
      <c r="B36" s="7">
        <v>90309.95</v>
      </c>
      <c r="C36" s="7">
        <v>517855.3</v>
      </c>
      <c r="D36" s="7">
        <v>608165.25</v>
      </c>
      <c r="E36" s="16">
        <f t="shared" si="1"/>
        <v>1.6069769561874261</v>
      </c>
      <c r="F36" s="7">
        <v>0</v>
      </c>
      <c r="G36" s="7">
        <v>0</v>
      </c>
      <c r="H36" s="7">
        <v>0</v>
      </c>
      <c r="I36" s="16">
        <f t="shared" si="2"/>
        <v>0</v>
      </c>
      <c r="J36" s="7">
        <v>2264</v>
      </c>
      <c r="K36" s="7">
        <v>22409.200000000001</v>
      </c>
      <c r="L36" s="7">
        <v>24673.200000000001</v>
      </c>
      <c r="M36" s="16">
        <f t="shared" si="3"/>
        <v>0.67655268858482553</v>
      </c>
      <c r="N36" s="7">
        <v>88045.95</v>
      </c>
      <c r="O36" s="7">
        <v>495446.1</v>
      </c>
      <c r="P36" s="7">
        <v>583492.05000000005</v>
      </c>
      <c r="Q36" s="16">
        <f t="shared" si="4"/>
        <v>1.7218300632379111</v>
      </c>
    </row>
    <row r="37" spans="1:17" x14ac:dyDescent="0.2">
      <c r="A37" s="15" t="s">
        <v>22</v>
      </c>
      <c r="B37" s="7">
        <v>8764450.3900000006</v>
      </c>
      <c r="C37" s="7">
        <v>77370174.060000002</v>
      </c>
      <c r="D37" s="7">
        <v>86134624.450000003</v>
      </c>
      <c r="E37" s="16">
        <f t="shared" si="1"/>
        <v>227.59662216972782</v>
      </c>
      <c r="F37" s="7">
        <v>1211738.21</v>
      </c>
      <c r="G37" s="7">
        <v>7718369.6299999999</v>
      </c>
      <c r="H37" s="7">
        <v>8930107.8399999999</v>
      </c>
      <c r="I37" s="16">
        <f t="shared" si="2"/>
        <v>2876.0411723027373</v>
      </c>
      <c r="J37" s="7">
        <v>1379270.95</v>
      </c>
      <c r="K37" s="7">
        <v>12610534.550000001</v>
      </c>
      <c r="L37" s="7">
        <v>13989805.5</v>
      </c>
      <c r="M37" s="16">
        <f t="shared" si="3"/>
        <v>383.60814664509581</v>
      </c>
      <c r="N37" s="7">
        <v>6173441.2300000004</v>
      </c>
      <c r="O37" s="7">
        <v>57041269.880000003</v>
      </c>
      <c r="P37" s="7">
        <v>63214711.109999999</v>
      </c>
      <c r="Q37" s="16">
        <f t="shared" si="4"/>
        <v>186.54065642899087</v>
      </c>
    </row>
    <row r="38" spans="1:17" x14ac:dyDescent="0.2">
      <c r="A38" s="15" t="s">
        <v>23</v>
      </c>
      <c r="B38" s="7">
        <v>2418955.65</v>
      </c>
      <c r="C38" s="7">
        <v>13932489.15</v>
      </c>
      <c r="D38" s="7">
        <v>16351444.800000001</v>
      </c>
      <c r="E38" s="16">
        <f t="shared" si="1"/>
        <v>43.206011842950119</v>
      </c>
      <c r="F38" s="7">
        <v>14860.17</v>
      </c>
      <c r="G38" s="7">
        <v>243738.9</v>
      </c>
      <c r="H38" s="7">
        <v>258599.07</v>
      </c>
      <c r="I38" s="16">
        <f t="shared" si="2"/>
        <v>83.284724637681165</v>
      </c>
      <c r="J38" s="7">
        <v>1123412.44</v>
      </c>
      <c r="K38" s="7">
        <v>1649341.08</v>
      </c>
      <c r="L38" s="7">
        <v>2772753.52</v>
      </c>
      <c r="M38" s="16">
        <f t="shared" si="3"/>
        <v>76.030423647481427</v>
      </c>
      <c r="N38" s="7">
        <v>1280683.04</v>
      </c>
      <c r="O38" s="7">
        <v>12039409.17</v>
      </c>
      <c r="P38" s="7">
        <v>13320092.210000001</v>
      </c>
      <c r="Q38" s="16">
        <f t="shared" si="4"/>
        <v>39.306337099672746</v>
      </c>
    </row>
    <row r="39" spans="1:17" x14ac:dyDescent="0.2">
      <c r="A39" s="15" t="s">
        <v>24</v>
      </c>
      <c r="B39" s="7">
        <v>449832.34</v>
      </c>
      <c r="C39" s="7">
        <v>0</v>
      </c>
      <c r="D39" s="7">
        <v>449832.34</v>
      </c>
      <c r="E39" s="16">
        <f t="shared" si="1"/>
        <v>1.1886082023395244</v>
      </c>
      <c r="F39" s="7">
        <v>4007.68</v>
      </c>
      <c r="G39" s="7">
        <v>0</v>
      </c>
      <c r="H39" s="7">
        <v>4007.68</v>
      </c>
      <c r="I39" s="16">
        <f t="shared" si="2"/>
        <v>1.2907181964573269</v>
      </c>
      <c r="J39" s="7">
        <v>445824.66</v>
      </c>
      <c r="K39" s="7">
        <v>0</v>
      </c>
      <c r="L39" s="7">
        <v>445824.66</v>
      </c>
      <c r="M39" s="16">
        <f t="shared" si="3"/>
        <v>12.224756916833474</v>
      </c>
      <c r="N39" s="7">
        <v>0</v>
      </c>
      <c r="O39" s="7">
        <v>0</v>
      </c>
      <c r="P39" s="7">
        <v>0</v>
      </c>
      <c r="Q39" s="16">
        <f t="shared" si="4"/>
        <v>0</v>
      </c>
    </row>
    <row r="40" spans="1:17" x14ac:dyDescent="0.2">
      <c r="A40" s="15" t="s">
        <v>25</v>
      </c>
      <c r="B40" s="7">
        <v>195715.74</v>
      </c>
      <c r="C40" s="7">
        <v>0</v>
      </c>
      <c r="D40" s="7">
        <v>195715.74</v>
      </c>
      <c r="E40" s="16">
        <f t="shared" si="1"/>
        <v>0.51714675270112798</v>
      </c>
      <c r="F40" s="7">
        <v>2499</v>
      </c>
      <c r="G40" s="7">
        <v>0</v>
      </c>
      <c r="H40" s="7">
        <v>2499</v>
      </c>
      <c r="I40" s="16">
        <f t="shared" si="2"/>
        <v>0.80483091787439609</v>
      </c>
      <c r="J40" s="7">
        <v>193216.74</v>
      </c>
      <c r="K40" s="7">
        <v>0</v>
      </c>
      <c r="L40" s="7">
        <v>193216.74</v>
      </c>
      <c r="M40" s="16">
        <f t="shared" si="3"/>
        <v>5.2981090789437602</v>
      </c>
      <c r="N40" s="7">
        <v>0</v>
      </c>
      <c r="O40" s="7">
        <v>0</v>
      </c>
      <c r="P40" s="7">
        <v>0</v>
      </c>
      <c r="Q40" s="16">
        <f t="shared" si="4"/>
        <v>0</v>
      </c>
    </row>
    <row r="41" spans="1:17" x14ac:dyDescent="0.2">
      <c r="A41" s="15" t="s">
        <v>26</v>
      </c>
      <c r="B41" s="7">
        <v>386633.11</v>
      </c>
      <c r="C41" s="7">
        <v>0</v>
      </c>
      <c r="D41" s="7">
        <v>386633.11</v>
      </c>
      <c r="E41" s="16">
        <f t="shared" si="1"/>
        <v>1.0216145994350685</v>
      </c>
      <c r="F41" s="7">
        <v>11679.36</v>
      </c>
      <c r="G41" s="7">
        <v>0</v>
      </c>
      <c r="H41" s="7">
        <v>11679.36</v>
      </c>
      <c r="I41" s="16">
        <f t="shared" si="2"/>
        <v>3.7614685990338166</v>
      </c>
      <c r="J41" s="7">
        <v>374953.75</v>
      </c>
      <c r="K41" s="7">
        <v>0</v>
      </c>
      <c r="L41" s="7">
        <v>374953.75</v>
      </c>
      <c r="M41" s="16">
        <f t="shared" si="3"/>
        <v>10.281437659381941</v>
      </c>
      <c r="N41" s="7">
        <v>0</v>
      </c>
      <c r="O41" s="7">
        <v>0</v>
      </c>
      <c r="P41" s="7">
        <v>0</v>
      </c>
      <c r="Q41" s="16">
        <f t="shared" si="4"/>
        <v>0</v>
      </c>
    </row>
    <row r="42" spans="1:17" x14ac:dyDescent="0.2">
      <c r="A42" s="15" t="s">
        <v>27</v>
      </c>
      <c r="B42" s="7">
        <v>71690.210000000006</v>
      </c>
      <c r="C42" s="7">
        <v>0</v>
      </c>
      <c r="D42" s="7">
        <v>71690.210000000006</v>
      </c>
      <c r="E42" s="16">
        <f t="shared" si="1"/>
        <v>0.1894296253431734</v>
      </c>
      <c r="F42" s="7">
        <v>0</v>
      </c>
      <c r="G42" s="7">
        <v>0</v>
      </c>
      <c r="H42" s="7">
        <v>0</v>
      </c>
      <c r="I42" s="16">
        <f t="shared" si="2"/>
        <v>0</v>
      </c>
      <c r="J42" s="7">
        <v>71690.210000000006</v>
      </c>
      <c r="K42" s="7">
        <v>0</v>
      </c>
      <c r="L42" s="7">
        <v>71690.210000000006</v>
      </c>
      <c r="M42" s="16">
        <f t="shared" si="3"/>
        <v>1.9657849132139626</v>
      </c>
      <c r="N42" s="7">
        <v>0</v>
      </c>
      <c r="O42" s="7">
        <v>0</v>
      </c>
      <c r="P42" s="7">
        <v>0</v>
      </c>
      <c r="Q42" s="16">
        <f t="shared" si="4"/>
        <v>0</v>
      </c>
    </row>
    <row r="43" spans="1:17" x14ac:dyDescent="0.2">
      <c r="A43" s="15" t="s">
        <v>28</v>
      </c>
      <c r="B43" s="7">
        <v>15472.35</v>
      </c>
      <c r="C43" s="7">
        <v>0</v>
      </c>
      <c r="D43" s="7">
        <v>15472.35</v>
      </c>
      <c r="E43" s="16">
        <f t="shared" si="1"/>
        <v>4.0883147973460376E-2</v>
      </c>
      <c r="F43" s="7">
        <v>0</v>
      </c>
      <c r="G43" s="7">
        <v>0</v>
      </c>
      <c r="H43" s="7">
        <v>0</v>
      </c>
      <c r="I43" s="16">
        <f t="shared" si="2"/>
        <v>0</v>
      </c>
      <c r="J43" s="7">
        <v>15472.35</v>
      </c>
      <c r="K43" s="7">
        <v>0</v>
      </c>
      <c r="L43" s="7">
        <v>15472.35</v>
      </c>
      <c r="M43" s="16">
        <f t="shared" si="3"/>
        <v>0.42426033069182045</v>
      </c>
      <c r="N43" s="7">
        <v>0</v>
      </c>
      <c r="O43" s="7">
        <v>0</v>
      </c>
      <c r="P43" s="7">
        <v>0</v>
      </c>
      <c r="Q43" s="16">
        <f t="shared" si="4"/>
        <v>0</v>
      </c>
    </row>
    <row r="44" spans="1:17" x14ac:dyDescent="0.2">
      <c r="A44" s="15" t="s">
        <v>29</v>
      </c>
      <c r="B44" s="7">
        <v>22256.47</v>
      </c>
      <c r="C44" s="7">
        <v>0</v>
      </c>
      <c r="D44" s="7">
        <v>22256.47</v>
      </c>
      <c r="E44" s="16">
        <f t="shared" si="1"/>
        <v>5.8809072725014733E-2</v>
      </c>
      <c r="F44" s="7">
        <v>0</v>
      </c>
      <c r="G44" s="7">
        <v>0</v>
      </c>
      <c r="H44" s="7">
        <v>0</v>
      </c>
      <c r="I44" s="16">
        <f t="shared" si="2"/>
        <v>0</v>
      </c>
      <c r="J44" s="7">
        <v>22256.47</v>
      </c>
      <c r="K44" s="7">
        <v>0</v>
      </c>
      <c r="L44" s="7">
        <v>22256.47</v>
      </c>
      <c r="M44" s="16">
        <f t="shared" si="3"/>
        <v>0.61028462529819849</v>
      </c>
      <c r="N44" s="7">
        <v>0</v>
      </c>
      <c r="O44" s="7">
        <v>0</v>
      </c>
      <c r="P44" s="7">
        <v>0</v>
      </c>
      <c r="Q44" s="16">
        <f t="shared" si="4"/>
        <v>0</v>
      </c>
    </row>
    <row r="45" spans="1:17" x14ac:dyDescent="0.2">
      <c r="A45" s="15" t="s">
        <v>30</v>
      </c>
      <c r="B45" s="7">
        <v>82163.02</v>
      </c>
      <c r="C45" s="7">
        <v>0</v>
      </c>
      <c r="D45" s="7">
        <v>82163.02</v>
      </c>
      <c r="E45" s="16">
        <f t="shared" si="1"/>
        <v>0.21710230860899504</v>
      </c>
      <c r="F45" s="7">
        <v>1087.3699999999999</v>
      </c>
      <c r="G45" s="7">
        <v>0</v>
      </c>
      <c r="H45" s="7">
        <v>1087.3699999999999</v>
      </c>
      <c r="I45" s="16">
        <f t="shared" si="2"/>
        <v>0.35019967793880835</v>
      </c>
      <c r="J45" s="7">
        <v>81075.649999999994</v>
      </c>
      <c r="K45" s="7">
        <v>0</v>
      </c>
      <c r="L45" s="7">
        <v>81075.649999999994</v>
      </c>
      <c r="M45" s="16">
        <f t="shared" si="3"/>
        <v>2.2231388302393813</v>
      </c>
      <c r="N45" s="7">
        <v>0</v>
      </c>
      <c r="O45" s="7">
        <v>0</v>
      </c>
      <c r="P45" s="7">
        <v>0</v>
      </c>
      <c r="Q45" s="16">
        <f t="shared" si="4"/>
        <v>0</v>
      </c>
    </row>
    <row r="46" spans="1:17" x14ac:dyDescent="0.2">
      <c r="A46" s="15" t="s">
        <v>31</v>
      </c>
      <c r="B46" s="7">
        <v>8193.9</v>
      </c>
      <c r="C46" s="7">
        <v>0</v>
      </c>
      <c r="D46" s="7">
        <v>8193.9</v>
      </c>
      <c r="E46" s="16">
        <f t="shared" si="1"/>
        <v>2.1651037249011105E-2</v>
      </c>
      <c r="F46" s="7">
        <v>0</v>
      </c>
      <c r="G46" s="7">
        <v>0</v>
      </c>
      <c r="H46" s="7">
        <v>0</v>
      </c>
      <c r="I46" s="16">
        <f t="shared" si="2"/>
        <v>0</v>
      </c>
      <c r="J46" s="7">
        <v>8193.9</v>
      </c>
      <c r="K46" s="7">
        <v>0</v>
      </c>
      <c r="L46" s="7">
        <v>8193.9</v>
      </c>
      <c r="M46" s="16">
        <f t="shared" si="3"/>
        <v>0.22468123611834709</v>
      </c>
      <c r="N46" s="7">
        <v>0</v>
      </c>
      <c r="O46" s="7">
        <v>0</v>
      </c>
      <c r="P46" s="7">
        <v>0</v>
      </c>
      <c r="Q46" s="16">
        <f t="shared" si="4"/>
        <v>0</v>
      </c>
    </row>
    <row r="47" spans="1:17" x14ac:dyDescent="0.2">
      <c r="A47" s="15" t="s">
        <v>32</v>
      </c>
      <c r="B47" s="7">
        <v>10617076.83</v>
      </c>
      <c r="C47" s="7">
        <v>8842256.3100000005</v>
      </c>
      <c r="D47" s="7">
        <v>19459333.140000001</v>
      </c>
      <c r="E47" s="16">
        <f t="shared" si="1"/>
        <v>51.418097200973435</v>
      </c>
      <c r="F47" s="7">
        <v>78027.11</v>
      </c>
      <c r="G47" s="7">
        <v>138703.26</v>
      </c>
      <c r="H47" s="7">
        <v>216730.37</v>
      </c>
      <c r="I47" s="16">
        <f t="shared" si="2"/>
        <v>69.800441223832522</v>
      </c>
      <c r="J47" s="7">
        <v>1434663.12</v>
      </c>
      <c r="K47" s="7">
        <v>908147.97</v>
      </c>
      <c r="L47" s="7">
        <v>2342811.09</v>
      </c>
      <c r="M47" s="16">
        <f t="shared" si="3"/>
        <v>64.241166195947244</v>
      </c>
      <c r="N47" s="7">
        <v>9104386.5999999996</v>
      </c>
      <c r="O47" s="7">
        <v>7795405.0800000001</v>
      </c>
      <c r="P47" s="7">
        <v>16899791.68</v>
      </c>
      <c r="Q47" s="16">
        <f t="shared" si="4"/>
        <v>49.869692958253538</v>
      </c>
    </row>
    <row r="48" spans="1:17" x14ac:dyDescent="0.2">
      <c r="A48" s="15" t="s">
        <v>33</v>
      </c>
      <c r="B48" s="7">
        <v>340811.06</v>
      </c>
      <c r="C48" s="7">
        <v>264178.84999999998</v>
      </c>
      <c r="D48" s="7">
        <v>604989.91</v>
      </c>
      <c r="E48" s="16">
        <f t="shared" si="1"/>
        <v>1.5985866408774669</v>
      </c>
      <c r="F48" s="7">
        <v>0</v>
      </c>
      <c r="G48" s="7">
        <v>18947.150000000001</v>
      </c>
      <c r="H48" s="7">
        <v>18947.150000000001</v>
      </c>
      <c r="I48" s="16">
        <f t="shared" si="2"/>
        <v>6.102141706924316</v>
      </c>
      <c r="J48" s="7">
        <v>40111.17</v>
      </c>
      <c r="K48" s="7">
        <v>28579.65</v>
      </c>
      <c r="L48" s="7">
        <v>68690.820000000007</v>
      </c>
      <c r="M48" s="16">
        <f t="shared" si="3"/>
        <v>1.8835399928706575</v>
      </c>
      <c r="N48" s="7">
        <v>300699.89</v>
      </c>
      <c r="O48" s="7">
        <v>216652.05</v>
      </c>
      <c r="P48" s="7">
        <v>517351.94</v>
      </c>
      <c r="Q48" s="16">
        <f t="shared" si="4"/>
        <v>1.5266568303140648</v>
      </c>
    </row>
    <row r="49" spans="1:17" x14ac:dyDescent="0.2">
      <c r="A49" s="15" t="s">
        <v>34</v>
      </c>
      <c r="B49" s="7">
        <v>62424091.439999998</v>
      </c>
      <c r="C49" s="7">
        <v>0</v>
      </c>
      <c r="D49" s="7">
        <v>62424091.439999998</v>
      </c>
      <c r="E49" s="16">
        <f t="shared" si="1"/>
        <v>164.94542635413114</v>
      </c>
      <c r="F49" s="7">
        <v>404755.75</v>
      </c>
      <c r="G49" s="7">
        <v>0</v>
      </c>
      <c r="H49" s="7">
        <v>404755.75</v>
      </c>
      <c r="I49" s="16">
        <f t="shared" si="2"/>
        <v>130.35611916264091</v>
      </c>
      <c r="J49" s="7">
        <v>62019335.689999998</v>
      </c>
      <c r="K49" s="7">
        <v>0</v>
      </c>
      <c r="L49" s="7">
        <v>62019335.689999998</v>
      </c>
      <c r="M49" s="16">
        <f t="shared" si="3"/>
        <v>1700.6042307164989</v>
      </c>
      <c r="N49" s="7">
        <v>0</v>
      </c>
      <c r="O49" s="7">
        <v>0</v>
      </c>
      <c r="P49" s="7">
        <v>0</v>
      </c>
      <c r="Q49" s="16">
        <f t="shared" si="4"/>
        <v>0</v>
      </c>
    </row>
    <row r="50" spans="1:17" x14ac:dyDescent="0.2">
      <c r="A50" s="15" t="s">
        <v>35</v>
      </c>
      <c r="B50" s="7">
        <v>347076.17</v>
      </c>
      <c r="C50" s="7">
        <v>0</v>
      </c>
      <c r="D50" s="7">
        <v>347076.17</v>
      </c>
      <c r="E50" s="16">
        <f t="shared" si="1"/>
        <v>0.91709187138165105</v>
      </c>
      <c r="F50" s="7">
        <v>695.89</v>
      </c>
      <c r="G50" s="7">
        <v>0</v>
      </c>
      <c r="H50" s="7">
        <v>695.89</v>
      </c>
      <c r="I50" s="16">
        <f t="shared" si="2"/>
        <v>0.22411916264090176</v>
      </c>
      <c r="J50" s="7">
        <v>60089.89</v>
      </c>
      <c r="K50" s="7">
        <v>0</v>
      </c>
      <c r="L50" s="7">
        <v>60089.89</v>
      </c>
      <c r="M50" s="16">
        <f t="shared" si="3"/>
        <v>1.6476977707093696</v>
      </c>
      <c r="N50" s="7">
        <v>286290.39</v>
      </c>
      <c r="O50" s="7">
        <v>0</v>
      </c>
      <c r="P50" s="7">
        <v>286290.39</v>
      </c>
      <c r="Q50" s="16">
        <f t="shared" si="4"/>
        <v>0.84481596676099735</v>
      </c>
    </row>
    <row r="51" spans="1:17" x14ac:dyDescent="0.2">
      <c r="A51" s="15" t="s">
        <v>86</v>
      </c>
      <c r="B51" s="7">
        <v>3770762.18</v>
      </c>
      <c r="C51" s="7">
        <v>0</v>
      </c>
      <c r="D51" s="7">
        <v>3770762.18</v>
      </c>
      <c r="E51" s="16">
        <f t="shared" si="1"/>
        <v>9.9636207930707386</v>
      </c>
      <c r="F51" s="7">
        <v>19307.150000000001</v>
      </c>
      <c r="G51" s="7">
        <v>0</v>
      </c>
      <c r="H51" s="7">
        <v>19307.150000000001</v>
      </c>
      <c r="I51" s="16">
        <f t="shared" si="2"/>
        <v>6.2180837359098238</v>
      </c>
      <c r="J51" s="7">
        <v>587908.41</v>
      </c>
      <c r="K51" s="7">
        <v>0</v>
      </c>
      <c r="L51" s="7">
        <v>587908.41</v>
      </c>
      <c r="M51" s="16">
        <f t="shared" si="3"/>
        <v>16.120771340042229</v>
      </c>
      <c r="N51" s="7">
        <v>3163546.62</v>
      </c>
      <c r="O51" s="7">
        <v>0</v>
      </c>
      <c r="P51" s="7">
        <v>3163546.62</v>
      </c>
      <c r="Q51" s="16">
        <f t="shared" si="4"/>
        <v>9.3353280079320342</v>
      </c>
    </row>
    <row r="52" spans="1:17" x14ac:dyDescent="0.2">
      <c r="A52" s="15" t="s">
        <v>36</v>
      </c>
      <c r="B52" s="7">
        <v>1076876.03</v>
      </c>
      <c r="C52" s="7">
        <v>17242277.98</v>
      </c>
      <c r="D52" s="7">
        <v>18319154.010000002</v>
      </c>
      <c r="E52" s="16">
        <f t="shared" si="1"/>
        <v>48.405360797774101</v>
      </c>
      <c r="F52" s="7">
        <v>36098.080000000002</v>
      </c>
      <c r="G52" s="7">
        <v>756923.79</v>
      </c>
      <c r="H52" s="7">
        <v>793021.87</v>
      </c>
      <c r="I52" s="16">
        <f t="shared" si="2"/>
        <v>255.40156843800321</v>
      </c>
      <c r="J52" s="7">
        <v>131320.26</v>
      </c>
      <c r="K52" s="7">
        <v>2269565.5299999998</v>
      </c>
      <c r="L52" s="7">
        <v>2400885.79</v>
      </c>
      <c r="M52" s="16">
        <f t="shared" si="3"/>
        <v>65.83360635059914</v>
      </c>
      <c r="N52" s="7">
        <v>909457.69</v>
      </c>
      <c r="O52" s="7">
        <v>14215788.66</v>
      </c>
      <c r="P52" s="7">
        <v>15125246.35</v>
      </c>
      <c r="Q52" s="16">
        <f t="shared" si="4"/>
        <v>44.633176886145201</v>
      </c>
    </row>
    <row r="53" spans="1:17" x14ac:dyDescent="0.2">
      <c r="A53" s="15" t="s">
        <v>37</v>
      </c>
      <c r="B53" s="7">
        <v>2459052.2999999998</v>
      </c>
      <c r="C53" s="7">
        <v>10156974.939999999</v>
      </c>
      <c r="D53" s="7">
        <v>12616027.24</v>
      </c>
      <c r="E53" s="16">
        <f t="shared" si="1"/>
        <v>33.335783412999767</v>
      </c>
      <c r="F53" s="7">
        <v>59584.01</v>
      </c>
      <c r="G53" s="7">
        <v>582990.76</v>
      </c>
      <c r="H53" s="7">
        <v>642574.77</v>
      </c>
      <c r="I53" s="16">
        <f t="shared" si="2"/>
        <v>206.94839613526571</v>
      </c>
      <c r="J53" s="7">
        <v>326472.34999999998</v>
      </c>
      <c r="K53" s="7">
        <v>1635351.82</v>
      </c>
      <c r="L53" s="7">
        <v>1961824.17</v>
      </c>
      <c r="M53" s="16">
        <f t="shared" si="3"/>
        <v>53.794295703199978</v>
      </c>
      <c r="N53" s="7">
        <v>2072995.94</v>
      </c>
      <c r="O53" s="7">
        <v>7938632.3600000003</v>
      </c>
      <c r="P53" s="7">
        <v>10011628.300000001</v>
      </c>
      <c r="Q53" s="16">
        <f t="shared" si="4"/>
        <v>29.543371822981065</v>
      </c>
    </row>
    <row r="54" spans="1:17" x14ac:dyDescent="0.2">
      <c r="A54" s="15" t="s">
        <v>38</v>
      </c>
      <c r="B54" s="7">
        <v>292822.46000000002</v>
      </c>
      <c r="C54" s="7">
        <v>2461104.08</v>
      </c>
      <c r="D54" s="7">
        <v>2753926.54</v>
      </c>
      <c r="E54" s="16">
        <f t="shared" si="1"/>
        <v>7.2767993383590568</v>
      </c>
      <c r="F54" s="7">
        <v>3494.4</v>
      </c>
      <c r="G54" s="7">
        <v>36872.79</v>
      </c>
      <c r="H54" s="7">
        <v>40367.19</v>
      </c>
      <c r="I54" s="16">
        <f t="shared" si="2"/>
        <v>13.000705314009663</v>
      </c>
      <c r="J54" s="7">
        <v>28256.19</v>
      </c>
      <c r="K54" s="7">
        <v>244327.67</v>
      </c>
      <c r="L54" s="7">
        <v>272583.86</v>
      </c>
      <c r="M54" s="16">
        <f t="shared" si="3"/>
        <v>7.4743990786695544</v>
      </c>
      <c r="N54" s="7">
        <v>261071.87</v>
      </c>
      <c r="O54" s="7">
        <v>2179903.62</v>
      </c>
      <c r="P54" s="7">
        <v>2440975.4900000002</v>
      </c>
      <c r="Q54" s="16">
        <f t="shared" si="4"/>
        <v>7.2030886835714227</v>
      </c>
    </row>
    <row r="55" spans="1:17" x14ac:dyDescent="0.2">
      <c r="A55" s="15" t="s">
        <v>39</v>
      </c>
      <c r="B55" s="7">
        <v>8279132.6100000003</v>
      </c>
      <c r="C55" s="7">
        <v>0</v>
      </c>
      <c r="D55" s="7">
        <v>8279132.6100000003</v>
      </c>
      <c r="E55" s="16">
        <f t="shared" si="1"/>
        <v>21.876250445894208</v>
      </c>
      <c r="F55" s="7">
        <v>1.9</v>
      </c>
      <c r="G55" s="7">
        <v>0</v>
      </c>
      <c r="H55" s="7">
        <v>1.9</v>
      </c>
      <c r="I55" s="16">
        <f t="shared" si="2"/>
        <v>6.1191626409017714E-4</v>
      </c>
      <c r="J55" s="7">
        <v>8242564.0499999998</v>
      </c>
      <c r="K55" s="7">
        <v>0</v>
      </c>
      <c r="L55" s="7">
        <v>8242564.0499999998</v>
      </c>
      <c r="M55" s="16">
        <f t="shared" si="3"/>
        <v>226.0156310839343</v>
      </c>
      <c r="N55" s="7">
        <v>36566.660000000003</v>
      </c>
      <c r="O55" s="7">
        <v>0</v>
      </c>
      <c r="P55" s="7">
        <v>36566.660000000003</v>
      </c>
      <c r="Q55" s="16">
        <f t="shared" si="4"/>
        <v>0.10790476836865076</v>
      </c>
    </row>
    <row r="56" spans="1:17" x14ac:dyDescent="0.2">
      <c r="A56" s="15" t="s">
        <v>40</v>
      </c>
      <c r="B56" s="7">
        <v>14417170.5</v>
      </c>
      <c r="C56" s="7">
        <v>10729475.76</v>
      </c>
      <c r="D56" s="7">
        <v>25146646.260000002</v>
      </c>
      <c r="E56" s="16">
        <f t="shared" si="1"/>
        <v>66.445889608485075</v>
      </c>
      <c r="F56" s="7">
        <v>12600417.890000001</v>
      </c>
      <c r="G56" s="7">
        <v>3426461.36</v>
      </c>
      <c r="H56" s="7">
        <v>16026879.25</v>
      </c>
      <c r="I56" s="16">
        <f t="shared" si="2"/>
        <v>5161.6358293075682</v>
      </c>
      <c r="J56" s="7">
        <v>540228.28</v>
      </c>
      <c r="K56" s="7">
        <v>1892083.97</v>
      </c>
      <c r="L56" s="7">
        <v>2432312.25</v>
      </c>
      <c r="M56" s="16">
        <f t="shared" si="3"/>
        <v>66.695337135649453</v>
      </c>
      <c r="N56" s="7">
        <v>1276524.33</v>
      </c>
      <c r="O56" s="7">
        <v>5410930.4299999997</v>
      </c>
      <c r="P56" s="7">
        <v>6687454.7599999998</v>
      </c>
      <c r="Q56" s="16">
        <f t="shared" si="4"/>
        <v>19.734048908312406</v>
      </c>
    </row>
    <row r="57" spans="1:17" x14ac:dyDescent="0.2">
      <c r="A57" s="15" t="s">
        <v>41</v>
      </c>
      <c r="B57" s="7">
        <v>0</v>
      </c>
      <c r="C57" s="7">
        <v>0</v>
      </c>
      <c r="D57" s="7">
        <v>0</v>
      </c>
      <c r="E57" s="16">
        <f t="shared" si="1"/>
        <v>0</v>
      </c>
      <c r="F57" s="7">
        <v>0</v>
      </c>
      <c r="G57" s="7">
        <v>0</v>
      </c>
      <c r="H57" s="7">
        <v>0</v>
      </c>
      <c r="I57" s="16">
        <f t="shared" si="2"/>
        <v>0</v>
      </c>
      <c r="J57" s="7">
        <v>0</v>
      </c>
      <c r="K57" s="7">
        <v>0</v>
      </c>
      <c r="L57" s="7">
        <v>0</v>
      </c>
      <c r="M57" s="16">
        <f t="shared" si="3"/>
        <v>0</v>
      </c>
      <c r="N57" s="7">
        <v>0</v>
      </c>
      <c r="O57" s="7">
        <v>0</v>
      </c>
      <c r="P57" s="7">
        <v>0</v>
      </c>
      <c r="Q57" s="16">
        <f t="shared" si="4"/>
        <v>0</v>
      </c>
    </row>
    <row r="58" spans="1:17" x14ac:dyDescent="0.2">
      <c r="A58" s="15" t="s">
        <v>42</v>
      </c>
      <c r="B58" s="7">
        <v>109377.45</v>
      </c>
      <c r="C58" s="7">
        <v>981405.54</v>
      </c>
      <c r="D58" s="7">
        <v>1090782.99</v>
      </c>
      <c r="E58" s="16">
        <f t="shared" si="1"/>
        <v>2.8822152024161523</v>
      </c>
      <c r="F58" s="7">
        <v>966.57</v>
      </c>
      <c r="G58" s="7">
        <v>147408.65</v>
      </c>
      <c r="H58" s="7">
        <v>148375.22</v>
      </c>
      <c r="I58" s="16">
        <f t="shared" si="2"/>
        <v>47.785900161030597</v>
      </c>
      <c r="J58" s="7">
        <v>24728.94</v>
      </c>
      <c r="K58" s="7">
        <v>153201.91</v>
      </c>
      <c r="L58" s="7">
        <v>177930.85</v>
      </c>
      <c r="M58" s="16">
        <f t="shared" si="3"/>
        <v>4.8789615838109084</v>
      </c>
      <c r="N58" s="7">
        <v>83681.94</v>
      </c>
      <c r="O58" s="7">
        <v>680794.98</v>
      </c>
      <c r="P58" s="7">
        <v>764476.92</v>
      </c>
      <c r="Q58" s="16">
        <f t="shared" si="4"/>
        <v>2.2558993623092611</v>
      </c>
    </row>
    <row r="59" spans="1:17" x14ac:dyDescent="0.2">
      <c r="A59" s="15" t="s">
        <v>43</v>
      </c>
      <c r="B59" s="7">
        <v>1068627.6200000001</v>
      </c>
      <c r="C59" s="7">
        <v>219863.12</v>
      </c>
      <c r="D59" s="7">
        <v>1288490.74</v>
      </c>
      <c r="E59" s="16">
        <f t="shared" si="1"/>
        <v>3.4046255149252351</v>
      </c>
      <c r="F59" s="7">
        <v>97379.97</v>
      </c>
      <c r="G59" s="7">
        <v>8710.77</v>
      </c>
      <c r="H59" s="7">
        <v>106090.74</v>
      </c>
      <c r="I59" s="16">
        <f t="shared" si="2"/>
        <v>34.16771014492754</v>
      </c>
      <c r="J59" s="7">
        <v>267886.23</v>
      </c>
      <c r="K59" s="7">
        <v>36797.53</v>
      </c>
      <c r="L59" s="7">
        <v>304683.76</v>
      </c>
      <c r="M59" s="16">
        <f t="shared" si="3"/>
        <v>8.3545959582110836</v>
      </c>
      <c r="N59" s="7">
        <v>703361.42</v>
      </c>
      <c r="O59" s="7">
        <v>174354.82</v>
      </c>
      <c r="P59" s="7">
        <v>877716.24</v>
      </c>
      <c r="Q59" s="16">
        <f t="shared" si="4"/>
        <v>2.5900579262804717</v>
      </c>
    </row>
    <row r="60" spans="1:17" x14ac:dyDescent="0.2">
      <c r="A60" s="15" t="s">
        <v>44</v>
      </c>
      <c r="B60" s="7">
        <v>8991314.4100000001</v>
      </c>
      <c r="C60" s="7">
        <v>0</v>
      </c>
      <c r="D60" s="7">
        <v>8991314.4100000001</v>
      </c>
      <c r="E60" s="16">
        <f t="shared" si="1"/>
        <v>23.758074080533117</v>
      </c>
      <c r="F60" s="7">
        <v>167099.76999999999</v>
      </c>
      <c r="G60" s="7">
        <v>0</v>
      </c>
      <c r="H60" s="7">
        <v>167099.76999999999</v>
      </c>
      <c r="I60" s="16">
        <f t="shared" si="2"/>
        <v>53.81635104669887</v>
      </c>
      <c r="J60" s="7">
        <v>6492369.0999999996</v>
      </c>
      <c r="K60" s="7">
        <v>0</v>
      </c>
      <c r="L60" s="7">
        <v>6492369.0999999996</v>
      </c>
      <c r="M60" s="16">
        <f t="shared" si="3"/>
        <v>178.02432476898187</v>
      </c>
      <c r="N60" s="7">
        <v>2331845.54</v>
      </c>
      <c r="O60" s="7">
        <v>0</v>
      </c>
      <c r="P60" s="7">
        <v>2331845.54</v>
      </c>
      <c r="Q60" s="16">
        <f t="shared" si="4"/>
        <v>6.8810564832875452</v>
      </c>
    </row>
    <row r="61" spans="1:17" x14ac:dyDescent="0.2">
      <c r="A61" s="15" t="s">
        <v>45</v>
      </c>
      <c r="B61" s="7">
        <v>396774.76</v>
      </c>
      <c r="C61" s="7">
        <v>1918807.3</v>
      </c>
      <c r="D61" s="7">
        <v>2315582.06</v>
      </c>
      <c r="E61" s="16">
        <f t="shared" si="1"/>
        <v>6.1185459224791456</v>
      </c>
      <c r="F61" s="7">
        <v>4205.33</v>
      </c>
      <c r="G61" s="7">
        <v>18301.96</v>
      </c>
      <c r="H61" s="7">
        <v>22507.29</v>
      </c>
      <c r="I61" s="16">
        <f t="shared" si="2"/>
        <v>7.2487246376811596</v>
      </c>
      <c r="J61" s="7">
        <v>34365.96</v>
      </c>
      <c r="K61" s="7">
        <v>173219.68</v>
      </c>
      <c r="L61" s="7">
        <v>207585.64</v>
      </c>
      <c r="M61" s="16">
        <f t="shared" si="3"/>
        <v>5.6921122048863424</v>
      </c>
      <c r="N61" s="7">
        <v>358203.47</v>
      </c>
      <c r="O61" s="7">
        <v>1727285.66</v>
      </c>
      <c r="P61" s="7">
        <v>2085489.13</v>
      </c>
      <c r="Q61" s="16">
        <f t="shared" si="4"/>
        <v>6.1540819289480906</v>
      </c>
    </row>
    <row r="62" spans="1:17" x14ac:dyDescent="0.2">
      <c r="A62" s="15" t="s">
        <v>46</v>
      </c>
      <c r="B62" s="7">
        <v>202676.27</v>
      </c>
      <c r="C62" s="7">
        <v>128273.11</v>
      </c>
      <c r="D62" s="7">
        <v>330949.38</v>
      </c>
      <c r="E62" s="16">
        <f t="shared" si="1"/>
        <v>0.87447947301250095</v>
      </c>
      <c r="F62" s="7">
        <v>3857.67</v>
      </c>
      <c r="G62" s="7">
        <v>709.28</v>
      </c>
      <c r="H62" s="7">
        <v>4566.95</v>
      </c>
      <c r="I62" s="16">
        <f t="shared" si="2"/>
        <v>1.4708373590982287</v>
      </c>
      <c r="J62" s="7">
        <v>18990.39</v>
      </c>
      <c r="K62" s="7">
        <v>9147.91</v>
      </c>
      <c r="L62" s="7">
        <v>28138.3</v>
      </c>
      <c r="M62" s="16">
        <f t="shared" si="3"/>
        <v>0.77156763278400831</v>
      </c>
      <c r="N62" s="7">
        <v>179828.21</v>
      </c>
      <c r="O62" s="7">
        <v>118415.92</v>
      </c>
      <c r="P62" s="7">
        <v>298244.13</v>
      </c>
      <c r="Q62" s="16">
        <f t="shared" si="4"/>
        <v>0.88009032722594205</v>
      </c>
    </row>
    <row r="63" spans="1:17" x14ac:dyDescent="0.2">
      <c r="A63" s="17" t="s">
        <v>87</v>
      </c>
      <c r="B63" s="7"/>
      <c r="C63" s="7"/>
      <c r="D63" s="7"/>
      <c r="E63" s="16"/>
      <c r="F63" s="7"/>
      <c r="G63" s="7"/>
      <c r="H63" s="7"/>
      <c r="I63" s="16"/>
      <c r="J63" s="7"/>
      <c r="K63" s="7"/>
      <c r="L63" s="7"/>
      <c r="M63" s="16"/>
      <c r="N63" s="7"/>
      <c r="O63" s="7"/>
      <c r="P63" s="7"/>
      <c r="Q63" s="16"/>
    </row>
    <row r="64" spans="1:17" x14ac:dyDescent="0.2">
      <c r="A64" s="15" t="s">
        <v>47</v>
      </c>
      <c r="B64" s="7">
        <v>32825</v>
      </c>
      <c r="C64" s="7">
        <v>0</v>
      </c>
      <c r="D64" s="7">
        <v>32825</v>
      </c>
      <c r="E64" s="16">
        <f t="shared" si="1"/>
        <v>8.6734680396244712E-2</v>
      </c>
      <c r="F64" s="7">
        <v>0</v>
      </c>
      <c r="G64" s="7">
        <v>0</v>
      </c>
      <c r="H64" s="7">
        <v>0</v>
      </c>
      <c r="I64" s="16">
        <f t="shared" si="2"/>
        <v>0</v>
      </c>
      <c r="J64" s="7">
        <v>5702</v>
      </c>
      <c r="K64" s="7">
        <v>0</v>
      </c>
      <c r="L64" s="7">
        <v>5702</v>
      </c>
      <c r="M64" s="16">
        <f t="shared" si="3"/>
        <v>0.15635197016644273</v>
      </c>
      <c r="N64" s="7">
        <v>27123</v>
      </c>
      <c r="O64" s="7">
        <v>0</v>
      </c>
      <c r="P64" s="7">
        <v>27123</v>
      </c>
      <c r="Q64" s="16">
        <f t="shared" si="4"/>
        <v>8.0037417485297108E-2</v>
      </c>
    </row>
    <row r="65" spans="1:17" x14ac:dyDescent="0.2">
      <c r="A65" s="15" t="s">
        <v>48</v>
      </c>
      <c r="B65" s="7">
        <v>43505476.380000003</v>
      </c>
      <c r="C65" s="7">
        <v>0</v>
      </c>
      <c r="D65" s="7">
        <v>43505476.380000003</v>
      </c>
      <c r="E65" s="16">
        <f t="shared" si="1"/>
        <v>114.95608802149805</v>
      </c>
      <c r="F65" s="7">
        <v>121447.71</v>
      </c>
      <c r="G65" s="7">
        <v>0</v>
      </c>
      <c r="H65" s="7">
        <v>121447.71</v>
      </c>
      <c r="I65" s="16">
        <f t="shared" si="2"/>
        <v>39.113594202898554</v>
      </c>
      <c r="J65" s="7">
        <v>4681880.2300000004</v>
      </c>
      <c r="K65" s="7">
        <v>0</v>
      </c>
      <c r="L65" s="7">
        <v>4681880.2300000004</v>
      </c>
      <c r="M65" s="16">
        <f t="shared" si="3"/>
        <v>128.37972606871591</v>
      </c>
      <c r="N65" s="7">
        <v>38702148.439999998</v>
      </c>
      <c r="O65" s="7">
        <v>0</v>
      </c>
      <c r="P65" s="7">
        <v>38702148.439999998</v>
      </c>
      <c r="Q65" s="16">
        <f t="shared" si="4"/>
        <v>114.20639355050032</v>
      </c>
    </row>
    <row r="66" spans="1:17" x14ac:dyDescent="0.2">
      <c r="A66" s="15" t="s">
        <v>49</v>
      </c>
      <c r="B66" s="7">
        <v>41394640.329999998</v>
      </c>
      <c r="C66" s="7">
        <v>0</v>
      </c>
      <c r="D66" s="7">
        <v>41394640.329999998</v>
      </c>
      <c r="E66" s="16">
        <f t="shared" si="1"/>
        <v>109.37854985955984</v>
      </c>
      <c r="F66" s="7">
        <v>56534.99</v>
      </c>
      <c r="G66" s="7">
        <v>0</v>
      </c>
      <c r="H66" s="7">
        <v>56534.99</v>
      </c>
      <c r="I66" s="16">
        <f t="shared" si="2"/>
        <v>18.207726247987118</v>
      </c>
      <c r="J66" s="7">
        <v>7626222.0999999996</v>
      </c>
      <c r="K66" s="7">
        <v>0</v>
      </c>
      <c r="L66" s="7">
        <v>7626222.0999999996</v>
      </c>
      <c r="M66" s="16">
        <f t="shared" si="3"/>
        <v>209.11519646823328</v>
      </c>
      <c r="N66" s="7">
        <v>33711883.240000002</v>
      </c>
      <c r="O66" s="7">
        <v>0</v>
      </c>
      <c r="P66" s="7">
        <v>33711883.240000002</v>
      </c>
      <c r="Q66" s="16">
        <f t="shared" si="4"/>
        <v>99.480591125445969</v>
      </c>
    </row>
    <row r="67" spans="1:17" x14ac:dyDescent="0.2">
      <c r="A67" s="15" t="s">
        <v>50</v>
      </c>
      <c r="B67" s="7">
        <v>0</v>
      </c>
      <c r="C67" s="7">
        <v>0</v>
      </c>
      <c r="D67" s="7">
        <v>0</v>
      </c>
      <c r="E67" s="16">
        <f t="shared" si="1"/>
        <v>0</v>
      </c>
      <c r="F67" s="7">
        <v>0</v>
      </c>
      <c r="G67" s="7">
        <v>0</v>
      </c>
      <c r="H67" s="7">
        <v>0</v>
      </c>
      <c r="I67" s="16">
        <f t="shared" si="2"/>
        <v>0</v>
      </c>
      <c r="J67" s="7">
        <v>0</v>
      </c>
      <c r="K67" s="7">
        <v>0</v>
      </c>
      <c r="L67" s="7">
        <v>0</v>
      </c>
      <c r="M67" s="16">
        <f t="shared" si="3"/>
        <v>0</v>
      </c>
      <c r="N67" s="7">
        <v>0</v>
      </c>
      <c r="O67" s="7">
        <v>0</v>
      </c>
      <c r="P67" s="7">
        <v>0</v>
      </c>
      <c r="Q67" s="16">
        <f t="shared" si="4"/>
        <v>0</v>
      </c>
    </row>
    <row r="68" spans="1:17" x14ac:dyDescent="0.2">
      <c r="A68" s="15" t="s">
        <v>51</v>
      </c>
      <c r="B68" s="7">
        <v>537529286.54999995</v>
      </c>
      <c r="C68" s="7">
        <v>0</v>
      </c>
      <c r="D68" s="7">
        <v>537529286.54999995</v>
      </c>
      <c r="E68" s="16">
        <f t="shared" si="1"/>
        <v>1420.3330044946135</v>
      </c>
      <c r="F68" s="7">
        <v>1918988.98</v>
      </c>
      <c r="G68" s="7">
        <v>0</v>
      </c>
      <c r="H68" s="7">
        <v>1918988.98</v>
      </c>
      <c r="I68" s="16">
        <f t="shared" si="2"/>
        <v>618.03187761674712</v>
      </c>
      <c r="J68" s="7">
        <v>15631130.810000001</v>
      </c>
      <c r="K68" s="7">
        <v>0</v>
      </c>
      <c r="L68" s="7">
        <v>15631130.810000001</v>
      </c>
      <c r="M68" s="16">
        <f t="shared" si="3"/>
        <v>428.61418766623711</v>
      </c>
      <c r="N68" s="7">
        <v>519979166.75999999</v>
      </c>
      <c r="O68" s="7">
        <v>0</v>
      </c>
      <c r="P68" s="7">
        <v>519979166.75999999</v>
      </c>
      <c r="Q68" s="16">
        <f t="shared" si="4"/>
        <v>1534.4095289469103</v>
      </c>
    </row>
    <row r="69" spans="1:17" x14ac:dyDescent="0.2">
      <c r="A69" s="15" t="s">
        <v>52</v>
      </c>
      <c r="B69" s="7">
        <v>8966517.7100000009</v>
      </c>
      <c r="C69" s="7">
        <v>0</v>
      </c>
      <c r="D69" s="7">
        <v>8966517.7100000009</v>
      </c>
      <c r="E69" s="16">
        <f t="shared" si="1"/>
        <v>23.69255286653825</v>
      </c>
      <c r="F69" s="7">
        <v>0</v>
      </c>
      <c r="G69" s="7">
        <v>0</v>
      </c>
      <c r="H69" s="7">
        <v>0</v>
      </c>
      <c r="I69" s="16">
        <f t="shared" si="2"/>
        <v>0</v>
      </c>
      <c r="J69" s="7">
        <v>2655966.89</v>
      </c>
      <c r="K69" s="7">
        <v>0</v>
      </c>
      <c r="L69" s="7">
        <v>2655966.89</v>
      </c>
      <c r="M69" s="16">
        <f t="shared" si="3"/>
        <v>72.828070141764243</v>
      </c>
      <c r="N69" s="7">
        <v>6310550.8200000003</v>
      </c>
      <c r="O69" s="7">
        <v>0</v>
      </c>
      <c r="P69" s="7">
        <v>6310550.8200000003</v>
      </c>
      <c r="Q69" s="16">
        <f t="shared" si="4"/>
        <v>18.621840893062128</v>
      </c>
    </row>
    <row r="70" spans="1:17" x14ac:dyDescent="0.2">
      <c r="A70" s="15" t="s">
        <v>53</v>
      </c>
      <c r="B70" s="7">
        <v>376492380.45999998</v>
      </c>
      <c r="C70" s="7">
        <v>0</v>
      </c>
      <c r="D70" s="7">
        <v>376492380.45999998</v>
      </c>
      <c r="E70" s="16">
        <f t="shared" si="1"/>
        <v>994.81938433570349</v>
      </c>
      <c r="F70" s="7">
        <v>624346.44999999995</v>
      </c>
      <c r="G70" s="7">
        <v>0</v>
      </c>
      <c r="H70" s="7">
        <v>624346.44999999995</v>
      </c>
      <c r="I70" s="16">
        <f t="shared" si="2"/>
        <v>201.07776167471818</v>
      </c>
      <c r="J70" s="7">
        <v>32491337.57</v>
      </c>
      <c r="K70" s="7">
        <v>0</v>
      </c>
      <c r="L70" s="7">
        <v>32491337.57</v>
      </c>
      <c r="M70" s="16">
        <f t="shared" si="3"/>
        <v>890.93031259425811</v>
      </c>
      <c r="N70" s="7">
        <v>343376696.44</v>
      </c>
      <c r="O70" s="7">
        <v>0</v>
      </c>
      <c r="P70" s="7">
        <v>343376696.44</v>
      </c>
      <c r="Q70" s="16">
        <f t="shared" si="4"/>
        <v>1013.2722784238622</v>
      </c>
    </row>
    <row r="71" spans="1:17" x14ac:dyDescent="0.2">
      <c r="A71" s="15" t="s">
        <v>54</v>
      </c>
      <c r="B71" s="7">
        <v>9806622.1899999995</v>
      </c>
      <c r="C71" s="7">
        <v>0</v>
      </c>
      <c r="D71" s="7">
        <v>9806622.1899999995</v>
      </c>
      <c r="E71" s="16">
        <f t="shared" si="1"/>
        <v>25.912391208419539</v>
      </c>
      <c r="F71" s="7">
        <v>369109.89</v>
      </c>
      <c r="G71" s="7">
        <v>0</v>
      </c>
      <c r="H71" s="7">
        <v>369109.89</v>
      </c>
      <c r="I71" s="16">
        <f t="shared" si="2"/>
        <v>118.87597101449276</v>
      </c>
      <c r="J71" s="7">
        <v>442221.95</v>
      </c>
      <c r="K71" s="7">
        <v>0</v>
      </c>
      <c r="L71" s="7">
        <v>442221.95</v>
      </c>
      <c r="M71" s="16">
        <f t="shared" si="3"/>
        <v>12.125968630891991</v>
      </c>
      <c r="N71" s="7">
        <v>8995290.3499999996</v>
      </c>
      <c r="O71" s="7">
        <v>0</v>
      </c>
      <c r="P71" s="7">
        <v>8995290.3499999996</v>
      </c>
      <c r="Q71" s="16">
        <f t="shared" si="4"/>
        <v>26.544254291354729</v>
      </c>
    </row>
    <row r="72" spans="1:17" x14ac:dyDescent="0.2">
      <c r="A72" s="15" t="s">
        <v>55</v>
      </c>
      <c r="B72" s="7">
        <v>90421</v>
      </c>
      <c r="C72" s="7">
        <v>0</v>
      </c>
      <c r="D72" s="7">
        <v>90421</v>
      </c>
      <c r="E72" s="16">
        <f t="shared" si="1"/>
        <v>0.23892266675122142</v>
      </c>
      <c r="F72" s="7">
        <v>4503</v>
      </c>
      <c r="G72" s="7">
        <v>0</v>
      </c>
      <c r="H72" s="7">
        <v>4503</v>
      </c>
      <c r="I72" s="16">
        <f t="shared" si="2"/>
        <v>1.4502415458937199</v>
      </c>
      <c r="J72" s="7">
        <v>60152</v>
      </c>
      <c r="K72" s="7">
        <v>0</v>
      </c>
      <c r="L72" s="7">
        <v>60152</v>
      </c>
      <c r="M72" s="16">
        <f t="shared" si="3"/>
        <v>1.6494008610052373</v>
      </c>
      <c r="N72" s="7">
        <v>25766</v>
      </c>
      <c r="O72" s="7">
        <v>0</v>
      </c>
      <c r="P72" s="7">
        <v>25766</v>
      </c>
      <c r="Q72" s="16">
        <f t="shared" si="4"/>
        <v>7.6033038341118811E-2</v>
      </c>
    </row>
    <row r="73" spans="1:17" x14ac:dyDescent="0.2">
      <c r="A73" s="15" t="s">
        <v>56</v>
      </c>
      <c r="B73" s="7">
        <v>0</v>
      </c>
      <c r="C73" s="7">
        <v>0</v>
      </c>
      <c r="D73" s="7">
        <v>0</v>
      </c>
      <c r="E73" s="16">
        <f t="shared" si="1"/>
        <v>0</v>
      </c>
      <c r="F73" s="7">
        <v>0</v>
      </c>
      <c r="G73" s="7">
        <v>0</v>
      </c>
      <c r="H73" s="7">
        <v>0</v>
      </c>
      <c r="I73" s="16">
        <f t="shared" si="2"/>
        <v>0</v>
      </c>
      <c r="J73" s="7">
        <v>0</v>
      </c>
      <c r="K73" s="7">
        <v>0</v>
      </c>
      <c r="L73" s="7">
        <v>0</v>
      </c>
      <c r="M73" s="16">
        <f t="shared" si="3"/>
        <v>0</v>
      </c>
      <c r="N73" s="7">
        <v>0</v>
      </c>
      <c r="O73" s="7">
        <v>0</v>
      </c>
      <c r="P73" s="7">
        <v>0</v>
      </c>
      <c r="Q73" s="16">
        <f t="shared" si="4"/>
        <v>0</v>
      </c>
    </row>
    <row r="74" spans="1:17" x14ac:dyDescent="0.2">
      <c r="A74" s="15" t="s">
        <v>57</v>
      </c>
      <c r="B74" s="7">
        <v>60813472.420000002</v>
      </c>
      <c r="C74" s="7">
        <v>0</v>
      </c>
      <c r="D74" s="7">
        <v>60813472.420000002</v>
      </c>
      <c r="E74" s="16">
        <f t="shared" si="1"/>
        <v>160.68962967660451</v>
      </c>
      <c r="F74" s="7">
        <v>166204.42000000001</v>
      </c>
      <c r="G74" s="7">
        <v>0</v>
      </c>
      <c r="H74" s="7">
        <v>166204.42000000001</v>
      </c>
      <c r="I74" s="16">
        <f t="shared" si="2"/>
        <v>53.527993558776174</v>
      </c>
      <c r="J74" s="7">
        <v>6525945.4699999997</v>
      </c>
      <c r="K74" s="7">
        <v>0</v>
      </c>
      <c r="L74" s="7">
        <v>6525945.4699999997</v>
      </c>
      <c r="M74" s="16">
        <f t="shared" si="3"/>
        <v>178.94500726644546</v>
      </c>
      <c r="N74" s="7">
        <v>54121322.530000001</v>
      </c>
      <c r="O74" s="7">
        <v>0</v>
      </c>
      <c r="P74" s="7">
        <v>54121322.530000001</v>
      </c>
      <c r="Q74" s="16">
        <f t="shared" si="4"/>
        <v>159.70692350366946</v>
      </c>
    </row>
    <row r="75" spans="1:17" x14ac:dyDescent="0.2">
      <c r="A75" s="15" t="s">
        <v>58</v>
      </c>
      <c r="B75" s="7">
        <v>212148.15</v>
      </c>
      <c r="C75" s="7">
        <v>0</v>
      </c>
      <c r="D75" s="7">
        <v>212148.15</v>
      </c>
      <c r="E75" s="16">
        <f t="shared" si="1"/>
        <v>0.56056670180973589</v>
      </c>
      <c r="F75" s="7">
        <v>0</v>
      </c>
      <c r="G75" s="7">
        <v>0</v>
      </c>
      <c r="H75" s="7">
        <v>0</v>
      </c>
      <c r="I75" s="16">
        <f t="shared" si="2"/>
        <v>0</v>
      </c>
      <c r="J75" s="7">
        <v>10993.54</v>
      </c>
      <c r="K75" s="7">
        <v>0</v>
      </c>
      <c r="L75" s="7">
        <v>10993.54</v>
      </c>
      <c r="M75" s="16">
        <f t="shared" si="3"/>
        <v>0.30144890180701422</v>
      </c>
      <c r="N75" s="7">
        <v>201154.61</v>
      </c>
      <c r="O75" s="7">
        <v>0</v>
      </c>
      <c r="P75" s="7">
        <v>201154.61</v>
      </c>
      <c r="Q75" s="16">
        <f t="shared" si="4"/>
        <v>0.59358830142912367</v>
      </c>
    </row>
    <row r="76" spans="1:17" x14ac:dyDescent="0.2">
      <c r="A76" s="15" t="s">
        <v>59</v>
      </c>
      <c r="B76" s="7">
        <v>73791776.980000004</v>
      </c>
      <c r="C76" s="7">
        <v>0</v>
      </c>
      <c r="D76" s="7">
        <v>73791776.980000004</v>
      </c>
      <c r="E76" s="16">
        <f t="shared" si="1"/>
        <v>194.98267150742629</v>
      </c>
      <c r="F76" s="7">
        <v>34977.760000000002</v>
      </c>
      <c r="G76" s="7">
        <v>0</v>
      </c>
      <c r="H76" s="7">
        <v>34977.760000000002</v>
      </c>
      <c r="I76" s="16">
        <f t="shared" si="2"/>
        <v>11.264979066022544</v>
      </c>
      <c r="J76" s="7">
        <v>2270935.35</v>
      </c>
      <c r="K76" s="7">
        <v>0</v>
      </c>
      <c r="L76" s="7">
        <v>2270935.35</v>
      </c>
      <c r="M76" s="16">
        <f t="shared" si="3"/>
        <v>62.270293948284845</v>
      </c>
      <c r="N76" s="7">
        <v>71485863.870000005</v>
      </c>
      <c r="O76" s="7">
        <v>0</v>
      </c>
      <c r="P76" s="7">
        <v>71485863.870000005</v>
      </c>
      <c r="Q76" s="16">
        <f t="shared" si="4"/>
        <v>210.94804892011604</v>
      </c>
    </row>
    <row r="77" spans="1:17" x14ac:dyDescent="0.2">
      <c r="A77" s="15" t="s">
        <v>60</v>
      </c>
      <c r="B77" s="7">
        <v>0</v>
      </c>
      <c r="C77" s="7">
        <v>0</v>
      </c>
      <c r="D77" s="7">
        <v>0</v>
      </c>
      <c r="E77" s="16">
        <f t="shared" si="1"/>
        <v>0</v>
      </c>
      <c r="F77" s="7">
        <v>0</v>
      </c>
      <c r="G77" s="7">
        <v>0</v>
      </c>
      <c r="H77" s="7">
        <v>0</v>
      </c>
      <c r="I77" s="16">
        <f t="shared" si="2"/>
        <v>0</v>
      </c>
      <c r="J77" s="7">
        <v>0</v>
      </c>
      <c r="K77" s="7">
        <v>0</v>
      </c>
      <c r="L77" s="7">
        <v>0</v>
      </c>
      <c r="M77" s="16">
        <f t="shared" si="3"/>
        <v>0</v>
      </c>
      <c r="N77" s="7">
        <v>0</v>
      </c>
      <c r="O77" s="7">
        <v>0</v>
      </c>
      <c r="P77" s="7">
        <v>0</v>
      </c>
      <c r="Q77" s="16">
        <f t="shared" si="4"/>
        <v>0</v>
      </c>
    </row>
    <row r="78" spans="1:17" x14ac:dyDescent="0.2">
      <c r="A78" s="15" t="s">
        <v>61</v>
      </c>
      <c r="B78" s="7">
        <v>971561240.75</v>
      </c>
      <c r="C78" s="7">
        <v>0</v>
      </c>
      <c r="D78" s="7">
        <v>971561240.75</v>
      </c>
      <c r="E78" s="16">
        <f t="shared" si="1"/>
        <v>2567.1912780450939</v>
      </c>
      <c r="F78" s="7">
        <v>2836610.21</v>
      </c>
      <c r="G78" s="7">
        <v>0</v>
      </c>
      <c r="H78" s="7">
        <v>2836610.21</v>
      </c>
      <c r="I78" s="16">
        <f t="shared" si="2"/>
        <v>913.56206441223833</v>
      </c>
      <c r="J78" s="7">
        <v>34558597.229999997</v>
      </c>
      <c r="K78" s="7">
        <v>0</v>
      </c>
      <c r="L78" s="7">
        <v>34558597.229999997</v>
      </c>
      <c r="M78" s="16">
        <f t="shared" si="3"/>
        <v>947.61570731306028</v>
      </c>
      <c r="N78" s="7">
        <v>934166033.30999994</v>
      </c>
      <c r="O78" s="7">
        <v>0</v>
      </c>
      <c r="P78" s="7">
        <v>934166033.30999994</v>
      </c>
      <c r="Q78" s="16">
        <f t="shared" si="4"/>
        <v>2756.6359476686366</v>
      </c>
    </row>
    <row r="79" spans="1:17" x14ac:dyDescent="0.2">
      <c r="A79" s="15" t="s">
        <v>62</v>
      </c>
      <c r="B79" s="7">
        <v>60197224.590000004</v>
      </c>
      <c r="C79" s="7">
        <v>0</v>
      </c>
      <c r="D79" s="7">
        <v>60197224.590000004</v>
      </c>
      <c r="E79" s="16">
        <f t="shared" ref="E79:E83" si="5">D79/$C$5</f>
        <v>159.06129582801563</v>
      </c>
      <c r="F79" s="7">
        <v>19019.599999999999</v>
      </c>
      <c r="G79" s="7">
        <v>0</v>
      </c>
      <c r="H79" s="7">
        <v>19019.599999999999</v>
      </c>
      <c r="I79" s="16">
        <f t="shared" ref="I79:I83" si="6">H79/$C$6</f>
        <v>6.1254750402576486</v>
      </c>
      <c r="J79" s="7">
        <v>2799304.02</v>
      </c>
      <c r="K79" s="7">
        <v>0</v>
      </c>
      <c r="L79" s="7">
        <v>2799304.02</v>
      </c>
      <c r="M79" s="16">
        <f t="shared" ref="M79:M83" si="7">L79/$C$7</f>
        <v>76.758452932627705</v>
      </c>
      <c r="N79" s="7">
        <v>57378900.969999999</v>
      </c>
      <c r="O79" s="7">
        <v>0</v>
      </c>
      <c r="P79" s="7">
        <v>57378900.969999999</v>
      </c>
      <c r="Q79" s="16">
        <f t="shared" ref="Q79:Q83" si="8">P79/$C$8</f>
        <v>169.31973055279317</v>
      </c>
    </row>
    <row r="80" spans="1:17" x14ac:dyDescent="0.2">
      <c r="A80" s="15" t="s">
        <v>63</v>
      </c>
      <c r="B80" s="7">
        <v>4499200.1399999997</v>
      </c>
      <c r="C80" s="7">
        <v>0</v>
      </c>
      <c r="D80" s="7">
        <v>4499200.1399999997</v>
      </c>
      <c r="E80" s="16">
        <f t="shared" si="5"/>
        <v>11.888398665091833</v>
      </c>
      <c r="F80" s="7">
        <v>13663.28</v>
      </c>
      <c r="G80" s="7">
        <v>0</v>
      </c>
      <c r="H80" s="7">
        <v>13663.28</v>
      </c>
      <c r="I80" s="16">
        <f t="shared" si="6"/>
        <v>4.4004122383252824</v>
      </c>
      <c r="J80" s="7">
        <v>384480.75</v>
      </c>
      <c r="K80" s="7">
        <v>0</v>
      </c>
      <c r="L80" s="7">
        <v>384480.75</v>
      </c>
      <c r="M80" s="16">
        <f t="shared" si="7"/>
        <v>10.542673229318051</v>
      </c>
      <c r="N80" s="7">
        <v>4101056.11</v>
      </c>
      <c r="O80" s="7">
        <v>0</v>
      </c>
      <c r="P80" s="7">
        <v>4101056.11</v>
      </c>
      <c r="Q80" s="16">
        <f t="shared" si="8"/>
        <v>12.101830181274142</v>
      </c>
    </row>
    <row r="81" spans="1:17" x14ac:dyDescent="0.2">
      <c r="A81" s="15" t="s">
        <v>64</v>
      </c>
      <c r="B81" s="7">
        <v>13377301.6</v>
      </c>
      <c r="C81" s="7">
        <v>0</v>
      </c>
      <c r="D81" s="7">
        <v>13377301.6</v>
      </c>
      <c r="E81" s="16">
        <f t="shared" si="5"/>
        <v>35.347326088047922</v>
      </c>
      <c r="F81" s="7">
        <v>8739.74</v>
      </c>
      <c r="G81" s="7">
        <v>0</v>
      </c>
      <c r="H81" s="7">
        <v>8739.74</v>
      </c>
      <c r="I81" s="16">
        <f t="shared" si="6"/>
        <v>2.814731078904992</v>
      </c>
      <c r="J81" s="7">
        <v>2167983.66</v>
      </c>
      <c r="K81" s="7">
        <v>0</v>
      </c>
      <c r="L81" s="7">
        <v>2167983.66</v>
      </c>
      <c r="M81" s="16">
        <f t="shared" si="7"/>
        <v>59.44730209218789</v>
      </c>
      <c r="N81" s="7">
        <v>11200578.199999999</v>
      </c>
      <c r="O81" s="7">
        <v>0</v>
      </c>
      <c r="P81" s="7">
        <v>11200578.199999999</v>
      </c>
      <c r="Q81" s="16">
        <f t="shared" si="8"/>
        <v>33.051850955650835</v>
      </c>
    </row>
    <row r="82" spans="1:17" x14ac:dyDescent="0.2">
      <c r="A82" s="15" t="s">
        <v>65</v>
      </c>
      <c r="B82" s="7">
        <v>194627.18</v>
      </c>
      <c r="C82" s="7">
        <v>0</v>
      </c>
      <c r="D82" s="7">
        <v>194627.18</v>
      </c>
      <c r="E82" s="16">
        <f t="shared" si="5"/>
        <v>0.5142704113852975</v>
      </c>
      <c r="F82" s="7">
        <v>0</v>
      </c>
      <c r="G82" s="7">
        <v>0</v>
      </c>
      <c r="H82" s="7">
        <v>0</v>
      </c>
      <c r="I82" s="16">
        <f t="shared" si="6"/>
        <v>0</v>
      </c>
      <c r="J82" s="7">
        <v>0</v>
      </c>
      <c r="K82" s="7">
        <v>0</v>
      </c>
      <c r="L82" s="7">
        <v>0</v>
      </c>
      <c r="M82" s="16">
        <f t="shared" si="7"/>
        <v>0</v>
      </c>
      <c r="N82" s="7">
        <v>194627.18</v>
      </c>
      <c r="O82" s="7">
        <v>0</v>
      </c>
      <c r="P82" s="7">
        <v>194627.18</v>
      </c>
      <c r="Q82" s="16">
        <f t="shared" si="8"/>
        <v>0.57432647051012309</v>
      </c>
    </row>
    <row r="83" spans="1:17" x14ac:dyDescent="0.2">
      <c r="A83" s="15" t="s">
        <v>66</v>
      </c>
      <c r="B83" s="7">
        <v>24574695.82</v>
      </c>
      <c r="C83" s="7">
        <v>0</v>
      </c>
      <c r="D83" s="7">
        <v>24574695.82</v>
      </c>
      <c r="E83" s="16">
        <f t="shared" si="5"/>
        <v>64.934604349813583</v>
      </c>
      <c r="F83" s="7">
        <v>3665</v>
      </c>
      <c r="G83" s="7">
        <v>0</v>
      </c>
      <c r="H83" s="7">
        <v>3665</v>
      </c>
      <c r="I83" s="16">
        <f t="shared" si="6"/>
        <v>1.180354267310789</v>
      </c>
      <c r="J83" s="7">
        <v>499668</v>
      </c>
      <c r="K83" s="7">
        <v>0</v>
      </c>
      <c r="L83" s="7">
        <v>499668</v>
      </c>
      <c r="M83" s="16">
        <f t="shared" si="7"/>
        <v>13.701170857440566</v>
      </c>
      <c r="N83" s="7">
        <v>24071362.82</v>
      </c>
      <c r="O83" s="7">
        <v>0</v>
      </c>
      <c r="P83" s="7">
        <v>24071362.82</v>
      </c>
      <c r="Q83" s="16">
        <f t="shared" si="8"/>
        <v>71.032323690756883</v>
      </c>
    </row>
    <row r="85" spans="1:17" x14ac:dyDescent="0.2">
      <c r="A85" s="19" t="s">
        <v>94</v>
      </c>
    </row>
    <row r="86" spans="1:17" x14ac:dyDescent="0.2">
      <c r="A86" s="1" t="s">
        <v>95</v>
      </c>
    </row>
    <row r="87" spans="1:17" x14ac:dyDescent="0.2">
      <c r="A87" s="1" t="s">
        <v>96</v>
      </c>
    </row>
    <row r="88" spans="1:17" x14ac:dyDescent="0.2">
      <c r="A88" s="1" t="s">
        <v>97</v>
      </c>
    </row>
    <row r="89" spans="1:17" x14ac:dyDescent="0.2">
      <c r="A89" s="1" t="s">
        <v>98</v>
      </c>
    </row>
    <row r="90" spans="1:17" x14ac:dyDescent="0.2">
      <c r="A90" s="1" t="s">
        <v>108</v>
      </c>
    </row>
  </sheetData>
  <mergeCells count="8">
    <mergeCell ref="A1:Q1"/>
    <mergeCell ref="A2:Q2"/>
    <mergeCell ref="A3:Q3"/>
    <mergeCell ref="A10:A11"/>
    <mergeCell ref="B10:E10"/>
    <mergeCell ref="F10:I10"/>
    <mergeCell ref="J10:M10"/>
    <mergeCell ref="N10:Q10"/>
  </mergeCells>
  <printOptions horizontalCentered="1"/>
  <pageMargins left="0.2" right="0.2" top="0.2" bottom="0.15" header="0.3" footer="0.3"/>
  <pageSetup paperSize="5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opLeftCell="A55" workbookViewId="0">
      <selection activeCell="A92" sqref="A92"/>
    </sheetView>
  </sheetViews>
  <sheetFormatPr defaultRowHeight="11.25" x14ac:dyDescent="0.2"/>
  <cols>
    <col min="1" max="1" width="41" style="1" customWidth="1"/>
    <col min="2" max="3" width="11.28515625" style="1" customWidth="1"/>
    <col min="4" max="4" width="11.7109375" style="1" bestFit="1" customWidth="1"/>
    <col min="5" max="13" width="11.28515625" style="1" customWidth="1"/>
    <col min="14" max="17" width="11.7109375" style="1" customWidth="1"/>
    <col min="18" max="16384" width="9.140625" style="1"/>
  </cols>
  <sheetData>
    <row r="1" spans="1:17" ht="20.25" customHeight="1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.75" customHeight="1" x14ac:dyDescent="0.2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8.75" customHeight="1" x14ac:dyDescent="0.2">
      <c r="A3" s="22" t="s">
        <v>89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37.5" customHeight="1" x14ac:dyDescent="0.2">
      <c r="A4" s="2" t="s">
        <v>69</v>
      </c>
      <c r="B4" s="2" t="s">
        <v>70</v>
      </c>
      <c r="C4" s="2" t="s">
        <v>71</v>
      </c>
      <c r="D4" s="2" t="s">
        <v>72</v>
      </c>
      <c r="E4" s="2" t="s">
        <v>73</v>
      </c>
    </row>
    <row r="5" spans="1:17" x14ac:dyDescent="0.2">
      <c r="A5" s="3" t="s">
        <v>74</v>
      </c>
      <c r="B5" s="4">
        <f>SUM(B6:B8)</f>
        <v>15045</v>
      </c>
      <c r="C5" s="4">
        <f>SUM(C6:C8)</f>
        <v>174087</v>
      </c>
      <c r="D5" s="5">
        <f>C5/B5</f>
        <v>11.571086739780657</v>
      </c>
      <c r="E5" s="6">
        <f>E12*12</f>
        <v>91438.234735735576</v>
      </c>
    </row>
    <row r="6" spans="1:17" x14ac:dyDescent="0.2">
      <c r="A6" s="3" t="s">
        <v>75</v>
      </c>
      <c r="B6" s="7">
        <v>150</v>
      </c>
      <c r="C6" s="7">
        <v>1705</v>
      </c>
      <c r="D6" s="8">
        <f t="shared" ref="D6:D8" si="0">C6/B6</f>
        <v>11.366666666666667</v>
      </c>
      <c r="E6" s="9">
        <f>I12*12</f>
        <v>161987.26367155428</v>
      </c>
    </row>
    <row r="7" spans="1:17" x14ac:dyDescent="0.2">
      <c r="A7" s="3" t="s">
        <v>76</v>
      </c>
      <c r="B7" s="7">
        <v>1842</v>
      </c>
      <c r="C7" s="7">
        <v>21465</v>
      </c>
      <c r="D7" s="8">
        <f t="shared" si="0"/>
        <v>11.653094462540716</v>
      </c>
      <c r="E7" s="9">
        <f>M12*12</f>
        <v>94833.551882599582</v>
      </c>
    </row>
    <row r="8" spans="1:17" x14ac:dyDescent="0.2">
      <c r="A8" s="3" t="s">
        <v>77</v>
      </c>
      <c r="B8" s="7">
        <v>13053</v>
      </c>
      <c r="C8" s="7">
        <v>150917</v>
      </c>
      <c r="D8" s="8">
        <f t="shared" si="0"/>
        <v>11.561863173216885</v>
      </c>
      <c r="E8" s="9">
        <f>Q12*12</f>
        <v>90158.28233214283</v>
      </c>
    </row>
    <row r="10" spans="1:17" ht="15" customHeight="1" x14ac:dyDescent="0.2">
      <c r="A10" s="23" t="s">
        <v>78</v>
      </c>
      <c r="B10" s="23" t="s">
        <v>79</v>
      </c>
      <c r="C10" s="23"/>
      <c r="D10" s="23"/>
      <c r="E10" s="23"/>
      <c r="F10" s="23" t="s">
        <v>75</v>
      </c>
      <c r="G10" s="23"/>
      <c r="H10" s="23"/>
      <c r="I10" s="23"/>
      <c r="J10" s="23" t="s">
        <v>76</v>
      </c>
      <c r="K10" s="23"/>
      <c r="L10" s="23"/>
      <c r="M10" s="23"/>
      <c r="N10" s="23" t="s">
        <v>77</v>
      </c>
      <c r="O10" s="23"/>
      <c r="P10" s="23"/>
      <c r="Q10" s="23"/>
    </row>
    <row r="11" spans="1:17" ht="38.25" customHeight="1" x14ac:dyDescent="0.2">
      <c r="A11" s="23"/>
      <c r="B11" s="2" t="s">
        <v>80</v>
      </c>
      <c r="C11" s="2" t="s">
        <v>81</v>
      </c>
      <c r="D11" s="2" t="s">
        <v>82</v>
      </c>
      <c r="E11" s="2" t="s">
        <v>83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80</v>
      </c>
      <c r="O11" s="2" t="s">
        <v>81</v>
      </c>
      <c r="P11" s="2" t="s">
        <v>82</v>
      </c>
      <c r="Q11" s="2" t="s">
        <v>83</v>
      </c>
    </row>
    <row r="12" spans="1:17" x14ac:dyDescent="0.2">
      <c r="A12" s="10" t="s">
        <v>74</v>
      </c>
      <c r="B12" s="11">
        <f>SUM(B14:B24)+SUM(B31:B83)</f>
        <v>1223003835.3499999</v>
      </c>
      <c r="C12" s="11">
        <f>SUM(C14:C83)</f>
        <v>103513495.52000001</v>
      </c>
      <c r="D12" s="11">
        <f>SUM(D14:D24)+SUM(D31:D83)</f>
        <v>1326517330.8699999</v>
      </c>
      <c r="E12" s="12">
        <f>D12/$C$5</f>
        <v>7619.8528946446313</v>
      </c>
      <c r="F12" s="11">
        <f>SUM(F14:F24)+SUM(F31:F83)</f>
        <v>14275433.770000005</v>
      </c>
      <c r="G12" s="11">
        <f>SUM(G14:G83)</f>
        <v>8740256.6099999994</v>
      </c>
      <c r="H12" s="11">
        <f>SUM(H14:H24)+SUM(H31:H83)</f>
        <v>23015690.380000003</v>
      </c>
      <c r="I12" s="12">
        <f>H12/$C$6</f>
        <v>13498.93863929619</v>
      </c>
      <c r="J12" s="11">
        <f>SUM(J14:J24)+SUM(J31:J83)</f>
        <v>149658883.73999998</v>
      </c>
      <c r="K12" s="11">
        <f>SUM(K14:K83)</f>
        <v>19974632.190000001</v>
      </c>
      <c r="L12" s="11">
        <f>SUM(L14:L24)+SUM(L31:L83)</f>
        <v>169633515.93000001</v>
      </c>
      <c r="M12" s="12">
        <f>L12/$C$7</f>
        <v>7902.7959902166322</v>
      </c>
      <c r="N12" s="11">
        <f>SUM(N14:N24)+SUM(N31:N83)</f>
        <v>1059069517.84</v>
      </c>
      <c r="O12" s="11">
        <f>SUM(O14:O83)</f>
        <v>74798606.719999984</v>
      </c>
      <c r="P12" s="11">
        <f>SUM(P14:P24)+SUM(P31:P83)</f>
        <v>1133868124.5599999</v>
      </c>
      <c r="Q12" s="12">
        <f>P12/$C$8</f>
        <v>7513.1901943452358</v>
      </c>
    </row>
    <row r="13" spans="1:17" x14ac:dyDescent="0.2">
      <c r="A13" s="13" t="s">
        <v>84</v>
      </c>
      <c r="B13" s="11"/>
      <c r="C13" s="11"/>
      <c r="D13" s="11"/>
      <c r="E13" s="14"/>
      <c r="F13" s="11"/>
      <c r="G13" s="11"/>
      <c r="H13" s="11"/>
      <c r="I13" s="14"/>
      <c r="J13" s="11"/>
      <c r="K13" s="11"/>
      <c r="L13" s="11"/>
      <c r="M13" s="14"/>
      <c r="N13" s="11"/>
      <c r="O13" s="11"/>
      <c r="P13" s="11"/>
      <c r="Q13" s="14"/>
    </row>
    <row r="14" spans="1:17" x14ac:dyDescent="0.2">
      <c r="A14" s="15" t="s">
        <v>0</v>
      </c>
      <c r="B14" s="7">
        <v>5404356.7999999998</v>
      </c>
      <c r="C14" s="7">
        <v>0</v>
      </c>
      <c r="D14" s="7">
        <v>5404356.7999999998</v>
      </c>
      <c r="E14" s="16">
        <f>D14/$C$5</f>
        <v>31.043999839160879</v>
      </c>
      <c r="F14" s="7">
        <v>54211.72</v>
      </c>
      <c r="G14" s="7">
        <v>0</v>
      </c>
      <c r="H14" s="7">
        <v>54211.72</v>
      </c>
      <c r="I14" s="16">
        <f>H14/$C$6</f>
        <v>31.795730205278591</v>
      </c>
      <c r="J14" s="7">
        <v>5350145.08</v>
      </c>
      <c r="K14" s="7">
        <v>0</v>
      </c>
      <c r="L14" s="7">
        <v>5350145.08</v>
      </c>
      <c r="M14" s="16">
        <f>L14/$C$7</f>
        <v>249.24971255532262</v>
      </c>
      <c r="N14" s="7">
        <v>0</v>
      </c>
      <c r="O14" s="7">
        <v>0</v>
      </c>
      <c r="P14" s="7">
        <v>0</v>
      </c>
      <c r="Q14" s="16">
        <f>P14/$C$8</f>
        <v>0</v>
      </c>
    </row>
    <row r="15" spans="1:17" x14ac:dyDescent="0.2">
      <c r="A15" s="15" t="s">
        <v>1</v>
      </c>
      <c r="B15" s="7">
        <v>825454.84</v>
      </c>
      <c r="C15" s="7">
        <v>2769803.25</v>
      </c>
      <c r="D15" s="7">
        <v>3595258.09</v>
      </c>
      <c r="E15" s="16">
        <f t="shared" ref="E15:E78" si="1">D15/$C$5</f>
        <v>20.652076777703101</v>
      </c>
      <c r="F15" s="7">
        <v>8391.83</v>
      </c>
      <c r="G15" s="7">
        <v>47436.5</v>
      </c>
      <c r="H15" s="7">
        <v>55828.33</v>
      </c>
      <c r="I15" s="16">
        <f t="shared" ref="I15:I78" si="2">H15/$C$6</f>
        <v>32.743888563049858</v>
      </c>
      <c r="J15" s="7">
        <v>253445.98</v>
      </c>
      <c r="K15" s="7">
        <v>401391.43</v>
      </c>
      <c r="L15" s="7">
        <v>654837.41</v>
      </c>
      <c r="M15" s="16">
        <f t="shared" ref="M15:M78" si="3">L15/$C$7</f>
        <v>30.507216864663405</v>
      </c>
      <c r="N15" s="7">
        <v>563617.03</v>
      </c>
      <c r="O15" s="7">
        <v>2320975.3199999998</v>
      </c>
      <c r="P15" s="7">
        <v>2884592.35</v>
      </c>
      <c r="Q15" s="16">
        <f t="shared" ref="Q15:Q78" si="4">P15/$C$8</f>
        <v>19.113766838725923</v>
      </c>
    </row>
    <row r="16" spans="1:17" x14ac:dyDescent="0.2">
      <c r="A16" s="15" t="s">
        <v>2</v>
      </c>
      <c r="B16" s="7">
        <v>242391.78</v>
      </c>
      <c r="C16" s="7">
        <v>0</v>
      </c>
      <c r="D16" s="7">
        <v>242391.78</v>
      </c>
      <c r="E16" s="16">
        <f t="shared" si="1"/>
        <v>1.3923600268831102</v>
      </c>
      <c r="F16" s="7">
        <v>9072.56</v>
      </c>
      <c r="G16" s="7">
        <v>0</v>
      </c>
      <c r="H16" s="7">
        <v>9072.56</v>
      </c>
      <c r="I16" s="16">
        <f t="shared" si="2"/>
        <v>5.321149560117302</v>
      </c>
      <c r="J16" s="7">
        <v>233319.22</v>
      </c>
      <c r="K16" s="7">
        <v>0</v>
      </c>
      <c r="L16" s="7">
        <v>233319.22</v>
      </c>
      <c r="M16" s="16">
        <f t="shared" si="3"/>
        <v>10.869751688795715</v>
      </c>
      <c r="N16" s="7">
        <v>0</v>
      </c>
      <c r="O16" s="7">
        <v>0</v>
      </c>
      <c r="P16" s="7">
        <v>0</v>
      </c>
      <c r="Q16" s="16">
        <f t="shared" si="4"/>
        <v>0</v>
      </c>
    </row>
    <row r="17" spans="1:17" x14ac:dyDescent="0.2">
      <c r="A17" s="15" t="s">
        <v>3</v>
      </c>
      <c r="B17" s="7">
        <v>1820826.61</v>
      </c>
      <c r="C17" s="7">
        <v>0</v>
      </c>
      <c r="D17" s="7">
        <v>1820826.61</v>
      </c>
      <c r="E17" s="16">
        <f t="shared" si="1"/>
        <v>10.45929110157565</v>
      </c>
      <c r="F17" s="7">
        <v>0</v>
      </c>
      <c r="G17" s="7">
        <v>0</v>
      </c>
      <c r="H17" s="7">
        <v>0</v>
      </c>
      <c r="I17" s="16">
        <f t="shared" si="2"/>
        <v>0</v>
      </c>
      <c r="J17" s="7">
        <v>1500360.56</v>
      </c>
      <c r="K17" s="7">
        <v>0</v>
      </c>
      <c r="L17" s="7">
        <v>1500360.56</v>
      </c>
      <c r="M17" s="16">
        <f t="shared" si="3"/>
        <v>69.897999534125319</v>
      </c>
      <c r="N17" s="7">
        <v>320466.05</v>
      </c>
      <c r="O17" s="7">
        <v>0</v>
      </c>
      <c r="P17" s="7">
        <v>320466.05</v>
      </c>
      <c r="Q17" s="16">
        <f t="shared" si="4"/>
        <v>2.1234589211288322</v>
      </c>
    </row>
    <row r="18" spans="1:17" x14ac:dyDescent="0.2">
      <c r="A18" s="15" t="s">
        <v>4</v>
      </c>
      <c r="B18" s="7">
        <v>94491.51</v>
      </c>
      <c r="C18" s="7">
        <v>0</v>
      </c>
      <c r="D18" s="7">
        <v>94491.51</v>
      </c>
      <c r="E18" s="16">
        <f t="shared" si="1"/>
        <v>0.54278326354064343</v>
      </c>
      <c r="F18" s="7">
        <v>0</v>
      </c>
      <c r="G18" s="7">
        <v>0</v>
      </c>
      <c r="H18" s="7">
        <v>0</v>
      </c>
      <c r="I18" s="16">
        <f t="shared" si="2"/>
        <v>0</v>
      </c>
      <c r="J18" s="7">
        <v>19282</v>
      </c>
      <c r="K18" s="7">
        <v>0</v>
      </c>
      <c r="L18" s="7">
        <v>19282</v>
      </c>
      <c r="M18" s="16">
        <f t="shared" si="3"/>
        <v>0.89829955741905432</v>
      </c>
      <c r="N18" s="7">
        <v>75209.509999999995</v>
      </c>
      <c r="O18" s="7">
        <v>0</v>
      </c>
      <c r="P18" s="7">
        <v>75209.509999999995</v>
      </c>
      <c r="Q18" s="16">
        <f t="shared" si="4"/>
        <v>0.49835015273295913</v>
      </c>
    </row>
    <row r="19" spans="1:17" x14ac:dyDescent="0.2">
      <c r="A19" s="15" t="s">
        <v>5</v>
      </c>
      <c r="B19" s="7">
        <v>1055534</v>
      </c>
      <c r="C19" s="7">
        <v>0</v>
      </c>
      <c r="D19" s="7">
        <v>1055534</v>
      </c>
      <c r="E19" s="16">
        <f t="shared" si="1"/>
        <v>6.0632557284576105</v>
      </c>
      <c r="F19" s="7">
        <v>5353</v>
      </c>
      <c r="G19" s="7">
        <v>0</v>
      </c>
      <c r="H19" s="7">
        <v>5353</v>
      </c>
      <c r="I19" s="16">
        <f t="shared" si="2"/>
        <v>3.1395894428152493</v>
      </c>
      <c r="J19" s="7">
        <v>80161.350000000006</v>
      </c>
      <c r="K19" s="7">
        <v>0</v>
      </c>
      <c r="L19" s="7">
        <v>80161.350000000006</v>
      </c>
      <c r="M19" s="16">
        <f t="shared" si="3"/>
        <v>3.7345143256464013</v>
      </c>
      <c r="N19" s="7">
        <v>970019.65</v>
      </c>
      <c r="O19" s="7">
        <v>0</v>
      </c>
      <c r="P19" s="7">
        <v>970019.65</v>
      </c>
      <c r="Q19" s="16">
        <f t="shared" si="4"/>
        <v>6.4275041910454096</v>
      </c>
    </row>
    <row r="20" spans="1:17" x14ac:dyDescent="0.2">
      <c r="A20" s="15" t="s">
        <v>6</v>
      </c>
      <c r="B20" s="7">
        <v>804333.37</v>
      </c>
      <c r="C20" s="7">
        <v>4314797.2300000004</v>
      </c>
      <c r="D20" s="7">
        <v>5119130.5999999996</v>
      </c>
      <c r="E20" s="16">
        <f t="shared" si="1"/>
        <v>29.405588010592403</v>
      </c>
      <c r="F20" s="7">
        <v>12579.03</v>
      </c>
      <c r="G20" s="7">
        <v>101458.03</v>
      </c>
      <c r="H20" s="7">
        <v>114037.06</v>
      </c>
      <c r="I20" s="16">
        <f t="shared" si="2"/>
        <v>66.883906158357775</v>
      </c>
      <c r="J20" s="7">
        <v>120340.43</v>
      </c>
      <c r="K20" s="7">
        <v>641732.03</v>
      </c>
      <c r="L20" s="7">
        <v>762072.46</v>
      </c>
      <c r="M20" s="16">
        <f t="shared" si="3"/>
        <v>35.5030263219194</v>
      </c>
      <c r="N20" s="7">
        <v>671413.91</v>
      </c>
      <c r="O20" s="7">
        <v>3571607.17</v>
      </c>
      <c r="P20" s="7">
        <v>4243021.08</v>
      </c>
      <c r="Q20" s="16">
        <f t="shared" si="4"/>
        <v>28.114931253602975</v>
      </c>
    </row>
    <row r="21" spans="1:17" x14ac:dyDescent="0.2">
      <c r="A21" s="15" t="s">
        <v>85</v>
      </c>
      <c r="B21" s="7">
        <v>3263609.63</v>
      </c>
      <c r="C21" s="7">
        <v>6047826.6900000004</v>
      </c>
      <c r="D21" s="7">
        <v>9311436.3200000003</v>
      </c>
      <c r="E21" s="16">
        <f t="shared" si="1"/>
        <v>53.487258209975472</v>
      </c>
      <c r="F21" s="7">
        <v>94833.1</v>
      </c>
      <c r="G21" s="7">
        <v>480652</v>
      </c>
      <c r="H21" s="7">
        <v>575485.1</v>
      </c>
      <c r="I21" s="16">
        <f t="shared" si="2"/>
        <v>337.52791788856302</v>
      </c>
      <c r="J21" s="7">
        <v>1551209.35</v>
      </c>
      <c r="K21" s="7">
        <v>1739013.84</v>
      </c>
      <c r="L21" s="7">
        <v>3290223.19</v>
      </c>
      <c r="M21" s="16">
        <f t="shared" si="3"/>
        <v>153.28316748194734</v>
      </c>
      <c r="N21" s="7">
        <v>1617567.18</v>
      </c>
      <c r="O21" s="7">
        <v>3828160.85</v>
      </c>
      <c r="P21" s="7">
        <v>5445728.0300000003</v>
      </c>
      <c r="Q21" s="16">
        <f t="shared" si="4"/>
        <v>36.084258433443551</v>
      </c>
    </row>
    <row r="22" spans="1:17" x14ac:dyDescent="0.2">
      <c r="A22" s="15" t="s">
        <v>7</v>
      </c>
      <c r="B22" s="7">
        <v>294128.12</v>
      </c>
      <c r="C22" s="7">
        <v>1411589.21</v>
      </c>
      <c r="D22" s="7">
        <v>1705717.33</v>
      </c>
      <c r="E22" s="16">
        <f t="shared" si="1"/>
        <v>9.7980741238576119</v>
      </c>
      <c r="F22" s="7">
        <v>4743.75</v>
      </c>
      <c r="G22" s="7">
        <v>41676.29</v>
      </c>
      <c r="H22" s="7">
        <v>46420.04</v>
      </c>
      <c r="I22" s="16">
        <f t="shared" si="2"/>
        <v>27.22582991202346</v>
      </c>
      <c r="J22" s="7">
        <v>39008.42</v>
      </c>
      <c r="K22" s="7">
        <v>197440.83</v>
      </c>
      <c r="L22" s="7">
        <v>236449.25</v>
      </c>
      <c r="M22" s="16">
        <f t="shared" si="3"/>
        <v>11.015571861169345</v>
      </c>
      <c r="N22" s="7">
        <v>250375.95</v>
      </c>
      <c r="O22" s="7">
        <v>1172472.0900000001</v>
      </c>
      <c r="P22" s="7">
        <v>1422848.04</v>
      </c>
      <c r="Q22" s="16">
        <f t="shared" si="4"/>
        <v>9.4280169894710344</v>
      </c>
    </row>
    <row r="23" spans="1:17" x14ac:dyDescent="0.2">
      <c r="A23" s="15" t="s">
        <v>8</v>
      </c>
      <c r="B23" s="7">
        <v>36812.730000000003</v>
      </c>
      <c r="C23" s="7">
        <v>0</v>
      </c>
      <c r="D23" s="7">
        <v>36812.730000000003</v>
      </c>
      <c r="E23" s="16">
        <f t="shared" si="1"/>
        <v>0.21146168295162765</v>
      </c>
      <c r="F23" s="7">
        <v>0</v>
      </c>
      <c r="G23" s="7">
        <v>0</v>
      </c>
      <c r="H23" s="7">
        <v>0</v>
      </c>
      <c r="I23" s="16">
        <f t="shared" si="2"/>
        <v>0</v>
      </c>
      <c r="J23" s="7">
        <v>1252.03</v>
      </c>
      <c r="K23" s="7">
        <v>0</v>
      </c>
      <c r="L23" s="7">
        <v>1252.03</v>
      </c>
      <c r="M23" s="16">
        <f t="shared" si="3"/>
        <v>5.8328907523876074E-2</v>
      </c>
      <c r="N23" s="7">
        <v>35560.699999999997</v>
      </c>
      <c r="O23" s="7">
        <v>0</v>
      </c>
      <c r="P23" s="7">
        <v>35560.699999999997</v>
      </c>
      <c r="Q23" s="16">
        <f t="shared" si="4"/>
        <v>0.23563084344374721</v>
      </c>
    </row>
    <row r="24" spans="1:17" x14ac:dyDescent="0.2">
      <c r="A24" s="15" t="s">
        <v>9</v>
      </c>
      <c r="B24" s="7">
        <f>SUM(B25:B30)</f>
        <v>13016786.789999999</v>
      </c>
      <c r="C24" s="7">
        <v>2107465.63</v>
      </c>
      <c r="D24" s="7">
        <f>B24+C24</f>
        <v>15124252.419999998</v>
      </c>
      <c r="E24" s="16">
        <f t="shared" si="1"/>
        <v>86.877552143468478</v>
      </c>
      <c r="F24" s="7">
        <f>SUM(F25:F30)</f>
        <v>150381.91999999998</v>
      </c>
      <c r="G24" s="7">
        <v>26864.21</v>
      </c>
      <c r="H24" s="7">
        <f>F24+G24</f>
        <v>177246.12999999998</v>
      </c>
      <c r="I24" s="16">
        <f t="shared" si="2"/>
        <v>103.95667448680351</v>
      </c>
      <c r="J24" s="7">
        <f>SUM(J25:J30)</f>
        <v>12266282.950000001</v>
      </c>
      <c r="K24" s="7">
        <v>1435604.94</v>
      </c>
      <c r="L24" s="7">
        <f>J24+K24</f>
        <v>13701887.890000001</v>
      </c>
      <c r="M24" s="16">
        <f t="shared" si="3"/>
        <v>638.33626321919405</v>
      </c>
      <c r="N24" s="7">
        <f>SUM(N25:N30)</f>
        <v>600121.91999999993</v>
      </c>
      <c r="O24" s="7">
        <v>644996.48</v>
      </c>
      <c r="P24" s="7">
        <f>N24+O24</f>
        <v>1245118.3999999999</v>
      </c>
      <c r="Q24" s="16">
        <f t="shared" si="4"/>
        <v>8.2503521803375364</v>
      </c>
    </row>
    <row r="25" spans="1:17" x14ac:dyDescent="0.2">
      <c r="A25" s="15" t="s">
        <v>10</v>
      </c>
      <c r="B25" s="7">
        <v>8479741.1500000004</v>
      </c>
      <c r="C25" s="7">
        <v>0</v>
      </c>
      <c r="D25" s="7">
        <v>8479741.1500000004</v>
      </c>
      <c r="E25" s="16">
        <f t="shared" si="1"/>
        <v>48.709789645407184</v>
      </c>
      <c r="F25" s="7">
        <v>123557.2</v>
      </c>
      <c r="G25" s="7">
        <v>0</v>
      </c>
      <c r="H25" s="7">
        <v>123557.2</v>
      </c>
      <c r="I25" s="16">
        <f t="shared" si="2"/>
        <v>72.467565982404693</v>
      </c>
      <c r="J25" s="7">
        <v>8232358.1500000004</v>
      </c>
      <c r="K25" s="7">
        <v>0</v>
      </c>
      <c r="L25" s="7">
        <v>8232358.1500000004</v>
      </c>
      <c r="M25" s="16">
        <f t="shared" si="3"/>
        <v>383.52472163987886</v>
      </c>
      <c r="N25" s="7">
        <v>123825.8</v>
      </c>
      <c r="O25" s="7">
        <v>0</v>
      </c>
      <c r="P25" s="7">
        <v>123825.8</v>
      </c>
      <c r="Q25" s="16">
        <f t="shared" si="4"/>
        <v>0.82048940808523896</v>
      </c>
    </row>
    <row r="26" spans="1:17" x14ac:dyDescent="0.2">
      <c r="A26" s="15" t="s">
        <v>11</v>
      </c>
      <c r="B26" s="7">
        <v>3308706.35</v>
      </c>
      <c r="C26" s="7">
        <v>0</v>
      </c>
      <c r="D26" s="7">
        <v>3308706.35</v>
      </c>
      <c r="E26" s="16">
        <f t="shared" si="1"/>
        <v>19.006050710277044</v>
      </c>
      <c r="F26" s="7">
        <v>26116.13</v>
      </c>
      <c r="G26" s="7">
        <v>0</v>
      </c>
      <c r="H26" s="7">
        <v>26116.13</v>
      </c>
      <c r="I26" s="16">
        <f t="shared" si="2"/>
        <v>15.317378299120236</v>
      </c>
      <c r="J26" s="7">
        <v>2902466.5600000001</v>
      </c>
      <c r="K26" s="7">
        <v>0</v>
      </c>
      <c r="L26" s="7">
        <v>2902466.5600000001</v>
      </c>
      <c r="M26" s="16">
        <f t="shared" si="3"/>
        <v>135.21856790123456</v>
      </c>
      <c r="N26" s="7">
        <v>380123.66</v>
      </c>
      <c r="O26" s="7">
        <v>0</v>
      </c>
      <c r="P26" s="7">
        <v>380123.66</v>
      </c>
      <c r="Q26" s="16">
        <f t="shared" si="4"/>
        <v>2.5187597156052663</v>
      </c>
    </row>
    <row r="27" spans="1:17" x14ac:dyDescent="0.2">
      <c r="A27" s="15" t="s">
        <v>12</v>
      </c>
      <c r="B27" s="7">
        <v>484769.42</v>
      </c>
      <c r="C27" s="7">
        <v>0</v>
      </c>
      <c r="D27" s="7">
        <v>484769.42</v>
      </c>
      <c r="E27" s="16">
        <f t="shared" si="1"/>
        <v>2.784638830010282</v>
      </c>
      <c r="F27" s="7">
        <v>345.68</v>
      </c>
      <c r="G27" s="7">
        <v>0</v>
      </c>
      <c r="H27" s="7">
        <v>345.68</v>
      </c>
      <c r="I27" s="16">
        <f t="shared" si="2"/>
        <v>0.20274486803519062</v>
      </c>
      <c r="J27" s="7">
        <v>444945.49</v>
      </c>
      <c r="K27" s="7">
        <v>0</v>
      </c>
      <c r="L27" s="7">
        <v>444945.49</v>
      </c>
      <c r="M27" s="16">
        <f t="shared" si="3"/>
        <v>20.728883764267412</v>
      </c>
      <c r="N27" s="7">
        <v>39478.25</v>
      </c>
      <c r="O27" s="7">
        <v>0</v>
      </c>
      <c r="P27" s="7">
        <v>39478.25</v>
      </c>
      <c r="Q27" s="16">
        <f t="shared" si="4"/>
        <v>0.26158915165289531</v>
      </c>
    </row>
    <row r="28" spans="1:17" x14ac:dyDescent="0.2">
      <c r="A28" s="15" t="s">
        <v>13</v>
      </c>
      <c r="B28" s="7">
        <v>246251.28</v>
      </c>
      <c r="C28" s="7">
        <v>0</v>
      </c>
      <c r="D28" s="7">
        <v>246251.28</v>
      </c>
      <c r="E28" s="16">
        <f t="shared" si="1"/>
        <v>1.4145299763911148</v>
      </c>
      <c r="F28" s="7">
        <v>183.92</v>
      </c>
      <c r="G28" s="7">
        <v>0</v>
      </c>
      <c r="H28" s="7">
        <v>183.92</v>
      </c>
      <c r="I28" s="16">
        <f t="shared" si="2"/>
        <v>0.10787096774193548</v>
      </c>
      <c r="J28" s="7">
        <v>244750.92</v>
      </c>
      <c r="K28" s="7">
        <v>0</v>
      </c>
      <c r="L28" s="7">
        <v>244750.92</v>
      </c>
      <c r="M28" s="16">
        <f t="shared" si="3"/>
        <v>11.402325646401119</v>
      </c>
      <c r="N28" s="7">
        <v>1316.44</v>
      </c>
      <c r="O28" s="7">
        <v>0</v>
      </c>
      <c r="P28" s="7">
        <v>1316.44</v>
      </c>
      <c r="Q28" s="16">
        <f t="shared" si="4"/>
        <v>8.7229404242066839E-3</v>
      </c>
    </row>
    <row r="29" spans="1:17" x14ac:dyDescent="0.2">
      <c r="A29" s="15" t="s">
        <v>14</v>
      </c>
      <c r="B29" s="7">
        <v>264053.49</v>
      </c>
      <c r="C29" s="7">
        <v>0</v>
      </c>
      <c r="D29" s="7">
        <v>264053.49</v>
      </c>
      <c r="E29" s="16">
        <f t="shared" si="1"/>
        <v>1.5167903979044959</v>
      </c>
      <c r="F29" s="7">
        <v>0</v>
      </c>
      <c r="G29" s="7">
        <v>0</v>
      </c>
      <c r="H29" s="7">
        <v>0</v>
      </c>
      <c r="I29" s="16">
        <f t="shared" si="2"/>
        <v>0</v>
      </c>
      <c r="J29" s="7">
        <v>208854.71</v>
      </c>
      <c r="K29" s="7">
        <v>0</v>
      </c>
      <c r="L29" s="7">
        <v>208854.71</v>
      </c>
      <c r="M29" s="16">
        <f t="shared" si="3"/>
        <v>9.7300121127416723</v>
      </c>
      <c r="N29" s="7">
        <v>55198.78</v>
      </c>
      <c r="O29" s="7">
        <v>0</v>
      </c>
      <c r="P29" s="7">
        <v>55198.78</v>
      </c>
      <c r="Q29" s="16">
        <f t="shared" si="4"/>
        <v>0.36575587905935047</v>
      </c>
    </row>
    <row r="30" spans="1:17" x14ac:dyDescent="0.2">
      <c r="A30" s="15" t="s">
        <v>15</v>
      </c>
      <c r="B30" s="7">
        <v>233265.1</v>
      </c>
      <c r="C30" s="7">
        <v>0</v>
      </c>
      <c r="D30" s="7">
        <v>233265.1</v>
      </c>
      <c r="E30" s="16">
        <f t="shared" si="1"/>
        <v>1.3399340559605255</v>
      </c>
      <c r="F30" s="7">
        <v>178.99</v>
      </c>
      <c r="G30" s="7">
        <v>0</v>
      </c>
      <c r="H30" s="7">
        <v>178.99</v>
      </c>
      <c r="I30" s="16">
        <f t="shared" si="2"/>
        <v>0.10497947214076248</v>
      </c>
      <c r="J30" s="7">
        <v>232907.12</v>
      </c>
      <c r="K30" s="7">
        <v>0</v>
      </c>
      <c r="L30" s="7">
        <v>232907.12</v>
      </c>
      <c r="M30" s="16">
        <f t="shared" si="3"/>
        <v>10.850552993244817</v>
      </c>
      <c r="N30" s="7">
        <v>178.99</v>
      </c>
      <c r="O30" s="7">
        <v>0</v>
      </c>
      <c r="P30" s="7">
        <v>178.99</v>
      </c>
      <c r="Q30" s="16">
        <f t="shared" si="4"/>
        <v>1.1860161545750314E-3</v>
      </c>
    </row>
    <row r="31" spans="1:17" x14ac:dyDescent="0.2">
      <c r="A31" s="15" t="s">
        <v>16</v>
      </c>
      <c r="B31" s="7">
        <v>6193153.96</v>
      </c>
      <c r="C31" s="7">
        <v>1973489.88</v>
      </c>
      <c r="D31" s="7">
        <v>8166643.8399999999</v>
      </c>
      <c r="E31" s="16">
        <f t="shared" si="1"/>
        <v>46.911279073107124</v>
      </c>
      <c r="F31" s="7">
        <v>50378.41</v>
      </c>
      <c r="G31" s="7">
        <v>53533.440000000002</v>
      </c>
      <c r="H31" s="7">
        <v>103911.85</v>
      </c>
      <c r="I31" s="16">
        <f t="shared" si="2"/>
        <v>60.945366568914956</v>
      </c>
      <c r="J31" s="7">
        <v>687160.01</v>
      </c>
      <c r="K31" s="7">
        <v>370826.02</v>
      </c>
      <c r="L31" s="7">
        <v>1057986.03</v>
      </c>
      <c r="M31" s="16">
        <f t="shared" si="3"/>
        <v>49.288890286512931</v>
      </c>
      <c r="N31" s="7">
        <v>5455615.54</v>
      </c>
      <c r="O31" s="7">
        <v>1549130.42</v>
      </c>
      <c r="P31" s="7">
        <v>7004745.96</v>
      </c>
      <c r="Q31" s="16">
        <f t="shared" si="4"/>
        <v>46.414558730958078</v>
      </c>
    </row>
    <row r="32" spans="1:17" x14ac:dyDescent="0.2">
      <c r="A32" s="15" t="s">
        <v>17</v>
      </c>
      <c r="B32" s="7">
        <v>6881282.04</v>
      </c>
      <c r="C32" s="7">
        <v>1826555.84</v>
      </c>
      <c r="D32" s="7">
        <v>8707837.8800000008</v>
      </c>
      <c r="E32" s="16">
        <f t="shared" si="1"/>
        <v>50.020035269721468</v>
      </c>
      <c r="F32" s="7">
        <v>28637.71</v>
      </c>
      <c r="G32" s="7">
        <v>13496.44</v>
      </c>
      <c r="H32" s="7">
        <v>42134.15</v>
      </c>
      <c r="I32" s="16">
        <f t="shared" si="2"/>
        <v>24.712111436950149</v>
      </c>
      <c r="J32" s="7">
        <v>793766.44</v>
      </c>
      <c r="K32" s="7">
        <v>267686.65000000002</v>
      </c>
      <c r="L32" s="7">
        <v>1061453.0900000001</v>
      </c>
      <c r="M32" s="16">
        <f t="shared" si="3"/>
        <v>49.450411833216869</v>
      </c>
      <c r="N32" s="7">
        <v>6058877.8899999997</v>
      </c>
      <c r="O32" s="7">
        <v>1545372.75</v>
      </c>
      <c r="P32" s="7">
        <v>7604250.6399999997</v>
      </c>
      <c r="Q32" s="16">
        <f t="shared" si="4"/>
        <v>50.386971911713061</v>
      </c>
    </row>
    <row r="33" spans="1:17" x14ac:dyDescent="0.2">
      <c r="A33" s="15" t="s">
        <v>18</v>
      </c>
      <c r="B33" s="7">
        <v>46213.440000000002</v>
      </c>
      <c r="C33" s="7">
        <v>106280.12</v>
      </c>
      <c r="D33" s="7">
        <v>152493.56</v>
      </c>
      <c r="E33" s="16">
        <f t="shared" si="1"/>
        <v>0.8759617892203323</v>
      </c>
      <c r="F33" s="7">
        <v>0</v>
      </c>
      <c r="G33" s="7">
        <v>747.16</v>
      </c>
      <c r="H33" s="7">
        <v>747.16</v>
      </c>
      <c r="I33" s="16">
        <f t="shared" si="2"/>
        <v>0.43821700879765396</v>
      </c>
      <c r="J33" s="7">
        <v>20216.650000000001</v>
      </c>
      <c r="K33" s="7">
        <v>15114.95</v>
      </c>
      <c r="L33" s="7">
        <v>35331.599999999999</v>
      </c>
      <c r="M33" s="16">
        <f t="shared" si="3"/>
        <v>1.6460097833682739</v>
      </c>
      <c r="N33" s="7">
        <v>25996.79</v>
      </c>
      <c r="O33" s="7">
        <v>90418.01</v>
      </c>
      <c r="P33" s="7">
        <v>116414.8</v>
      </c>
      <c r="Q33" s="16">
        <f t="shared" si="4"/>
        <v>0.77138294559261056</v>
      </c>
    </row>
    <row r="34" spans="1:17" x14ac:dyDescent="0.2">
      <c r="A34" s="15" t="s">
        <v>19</v>
      </c>
      <c r="B34" s="7">
        <v>249473.84</v>
      </c>
      <c r="C34" s="7">
        <v>714655.97</v>
      </c>
      <c r="D34" s="7">
        <v>964129.81</v>
      </c>
      <c r="E34" s="16">
        <f t="shared" si="1"/>
        <v>5.5382068161321643</v>
      </c>
      <c r="F34" s="7">
        <v>163290.57999999999</v>
      </c>
      <c r="G34" s="7">
        <v>137087.96</v>
      </c>
      <c r="H34" s="7">
        <v>300378.53999999998</v>
      </c>
      <c r="I34" s="16">
        <f t="shared" si="2"/>
        <v>176.17509677419355</v>
      </c>
      <c r="J34" s="7">
        <v>72495.759999999995</v>
      </c>
      <c r="K34" s="7">
        <v>146630.25</v>
      </c>
      <c r="L34" s="7">
        <v>219126.01</v>
      </c>
      <c r="M34" s="16">
        <f t="shared" si="3"/>
        <v>10.208525972513394</v>
      </c>
      <c r="N34" s="7">
        <v>13687.5</v>
      </c>
      <c r="O34" s="7">
        <v>430937.76</v>
      </c>
      <c r="P34" s="7">
        <v>444625.26</v>
      </c>
      <c r="Q34" s="16">
        <f t="shared" si="4"/>
        <v>2.946157556802746</v>
      </c>
    </row>
    <row r="35" spans="1:17" x14ac:dyDescent="0.2">
      <c r="A35" s="15" t="s">
        <v>20</v>
      </c>
      <c r="B35" s="7">
        <v>240046.11</v>
      </c>
      <c r="C35" s="7">
        <v>2945327.7</v>
      </c>
      <c r="D35" s="7">
        <v>3185373.81</v>
      </c>
      <c r="E35" s="16">
        <f t="shared" si="1"/>
        <v>18.297597235864828</v>
      </c>
      <c r="F35" s="7">
        <v>41914</v>
      </c>
      <c r="G35" s="7">
        <v>161860.10999999999</v>
      </c>
      <c r="H35" s="7">
        <v>203774.11</v>
      </c>
      <c r="I35" s="16">
        <f t="shared" si="2"/>
        <v>119.51560703812316</v>
      </c>
      <c r="J35" s="7">
        <v>21488.89</v>
      </c>
      <c r="K35" s="7">
        <v>442201.45</v>
      </c>
      <c r="L35" s="7">
        <v>463690.34</v>
      </c>
      <c r="M35" s="16">
        <f t="shared" si="3"/>
        <v>21.602158863265782</v>
      </c>
      <c r="N35" s="7">
        <v>176643.22</v>
      </c>
      <c r="O35" s="7">
        <v>2341266.14</v>
      </c>
      <c r="P35" s="7">
        <v>2517909.36</v>
      </c>
      <c r="Q35" s="16">
        <f t="shared" si="4"/>
        <v>16.684067136240451</v>
      </c>
    </row>
    <row r="36" spans="1:17" x14ac:dyDescent="0.2">
      <c r="A36" s="15" t="s">
        <v>21</v>
      </c>
      <c r="B36" s="7">
        <v>40917.760000000002</v>
      </c>
      <c r="C36" s="7">
        <v>332105.40999999997</v>
      </c>
      <c r="D36" s="7">
        <v>373023.17</v>
      </c>
      <c r="E36" s="16">
        <f t="shared" si="1"/>
        <v>2.1427399518631489</v>
      </c>
      <c r="F36" s="7">
        <v>0</v>
      </c>
      <c r="G36" s="7">
        <v>0</v>
      </c>
      <c r="H36" s="7">
        <v>0</v>
      </c>
      <c r="I36" s="16">
        <f t="shared" si="2"/>
        <v>0</v>
      </c>
      <c r="J36" s="7">
        <v>1132</v>
      </c>
      <c r="K36" s="7">
        <v>13023.14</v>
      </c>
      <c r="L36" s="7">
        <v>14155.14</v>
      </c>
      <c r="M36" s="16">
        <f t="shared" si="3"/>
        <v>0.6594521313766597</v>
      </c>
      <c r="N36" s="7">
        <v>39785.760000000002</v>
      </c>
      <c r="O36" s="7">
        <v>319082.27</v>
      </c>
      <c r="P36" s="7">
        <v>358868.03</v>
      </c>
      <c r="Q36" s="16">
        <f t="shared" si="4"/>
        <v>2.3779165369043915</v>
      </c>
    </row>
    <row r="37" spans="1:17" x14ac:dyDescent="0.2">
      <c r="A37" s="15" t="s">
        <v>22</v>
      </c>
      <c r="B37" s="7">
        <v>4464240.2300000004</v>
      </c>
      <c r="C37" s="7">
        <v>40468751.520000003</v>
      </c>
      <c r="D37" s="7">
        <v>44932991.75</v>
      </c>
      <c r="E37" s="16">
        <f t="shared" si="1"/>
        <v>258.10653150436275</v>
      </c>
      <c r="F37" s="7">
        <v>719909.63</v>
      </c>
      <c r="G37" s="7">
        <v>4462781.3099999996</v>
      </c>
      <c r="H37" s="7">
        <v>5182690.9400000004</v>
      </c>
      <c r="I37" s="16">
        <f t="shared" si="2"/>
        <v>3039.7014310850441</v>
      </c>
      <c r="J37" s="7">
        <v>994791.39</v>
      </c>
      <c r="K37" s="7">
        <v>8181414.1699999999</v>
      </c>
      <c r="L37" s="7">
        <v>9176205.5600000005</v>
      </c>
      <c r="M37" s="16">
        <f t="shared" si="3"/>
        <v>427.49618262287447</v>
      </c>
      <c r="N37" s="7">
        <v>2749539.21</v>
      </c>
      <c r="O37" s="7">
        <v>27824556.039999999</v>
      </c>
      <c r="P37" s="7">
        <v>30574095.25</v>
      </c>
      <c r="Q37" s="16">
        <f t="shared" si="4"/>
        <v>202.58880874918</v>
      </c>
    </row>
    <row r="38" spans="1:17" x14ac:dyDescent="0.2">
      <c r="A38" s="15" t="s">
        <v>23</v>
      </c>
      <c r="B38" s="7">
        <v>1451153.52</v>
      </c>
      <c r="C38" s="7">
        <v>7448356.96</v>
      </c>
      <c r="D38" s="7">
        <v>8899510.4800000004</v>
      </c>
      <c r="E38" s="16">
        <f t="shared" si="1"/>
        <v>51.121051428308839</v>
      </c>
      <c r="F38" s="7">
        <v>9051.81</v>
      </c>
      <c r="G38" s="7">
        <v>135924.43</v>
      </c>
      <c r="H38" s="7">
        <v>144976.24</v>
      </c>
      <c r="I38" s="16">
        <f t="shared" si="2"/>
        <v>85.030052785923743</v>
      </c>
      <c r="J38" s="7">
        <v>829292.42</v>
      </c>
      <c r="K38" s="7">
        <v>1026675.31</v>
      </c>
      <c r="L38" s="7">
        <v>1855967.73</v>
      </c>
      <c r="M38" s="16">
        <f t="shared" si="3"/>
        <v>86.464837176799435</v>
      </c>
      <c r="N38" s="7">
        <v>612809.29</v>
      </c>
      <c r="O38" s="7">
        <v>6285757.2199999997</v>
      </c>
      <c r="P38" s="7">
        <v>6898566.5099999998</v>
      </c>
      <c r="Q38" s="16">
        <f t="shared" si="4"/>
        <v>45.710996839322277</v>
      </c>
    </row>
    <row r="39" spans="1:17" x14ac:dyDescent="0.2">
      <c r="A39" s="15" t="s">
        <v>24</v>
      </c>
      <c r="B39" s="7">
        <v>386669.4</v>
      </c>
      <c r="C39" s="7">
        <v>0</v>
      </c>
      <c r="D39" s="7">
        <v>386669.4</v>
      </c>
      <c r="E39" s="16">
        <f t="shared" si="1"/>
        <v>2.2211273673508076</v>
      </c>
      <c r="F39" s="7">
        <v>4007.68</v>
      </c>
      <c r="G39" s="7">
        <v>0</v>
      </c>
      <c r="H39" s="7">
        <v>4007.68</v>
      </c>
      <c r="I39" s="16">
        <f t="shared" si="2"/>
        <v>2.3505454545454545</v>
      </c>
      <c r="J39" s="7">
        <v>382661.72</v>
      </c>
      <c r="K39" s="7">
        <v>0</v>
      </c>
      <c r="L39" s="7">
        <v>382661.72</v>
      </c>
      <c r="M39" s="16">
        <f t="shared" si="3"/>
        <v>17.827240624272068</v>
      </c>
      <c r="N39" s="7">
        <v>0</v>
      </c>
      <c r="O39" s="7">
        <v>0</v>
      </c>
      <c r="P39" s="7">
        <v>0</v>
      </c>
      <c r="Q39" s="16">
        <f t="shared" si="4"/>
        <v>0</v>
      </c>
    </row>
    <row r="40" spans="1:17" x14ac:dyDescent="0.2">
      <c r="A40" s="15" t="s">
        <v>25</v>
      </c>
      <c r="B40" s="7">
        <v>119099.49</v>
      </c>
      <c r="C40" s="7">
        <v>0</v>
      </c>
      <c r="D40" s="7">
        <v>119099.49</v>
      </c>
      <c r="E40" s="16">
        <f t="shared" si="1"/>
        <v>0.68413775870685345</v>
      </c>
      <c r="F40" s="7">
        <v>2499</v>
      </c>
      <c r="G40" s="7">
        <v>0</v>
      </c>
      <c r="H40" s="7">
        <v>2499</v>
      </c>
      <c r="I40" s="16">
        <f t="shared" si="2"/>
        <v>1.4656891495601172</v>
      </c>
      <c r="J40" s="7">
        <v>116600.49</v>
      </c>
      <c r="K40" s="7">
        <v>0</v>
      </c>
      <c r="L40" s="7">
        <v>116600.49</v>
      </c>
      <c r="M40" s="16">
        <f t="shared" si="3"/>
        <v>5.4321215932914049</v>
      </c>
      <c r="N40" s="7">
        <v>0</v>
      </c>
      <c r="O40" s="7">
        <v>0</v>
      </c>
      <c r="P40" s="7">
        <v>0</v>
      </c>
      <c r="Q40" s="16">
        <f t="shared" si="4"/>
        <v>0</v>
      </c>
    </row>
    <row r="41" spans="1:17" x14ac:dyDescent="0.2">
      <c r="A41" s="15" t="s">
        <v>26</v>
      </c>
      <c r="B41" s="7">
        <v>346484.94</v>
      </c>
      <c r="C41" s="7">
        <v>0</v>
      </c>
      <c r="D41" s="7">
        <v>346484.94</v>
      </c>
      <c r="E41" s="16">
        <f t="shared" si="1"/>
        <v>1.9902976098157819</v>
      </c>
      <c r="F41" s="7">
        <v>11679.36</v>
      </c>
      <c r="G41" s="7">
        <v>0</v>
      </c>
      <c r="H41" s="7">
        <v>11679.36</v>
      </c>
      <c r="I41" s="16">
        <f t="shared" si="2"/>
        <v>6.8500645161290326</v>
      </c>
      <c r="J41" s="7">
        <v>334805.58</v>
      </c>
      <c r="K41" s="7">
        <v>0</v>
      </c>
      <c r="L41" s="7">
        <v>334805.58</v>
      </c>
      <c r="M41" s="16">
        <f t="shared" si="3"/>
        <v>15.597744234800839</v>
      </c>
      <c r="N41" s="7">
        <v>0</v>
      </c>
      <c r="O41" s="7">
        <v>0</v>
      </c>
      <c r="P41" s="7">
        <v>0</v>
      </c>
      <c r="Q41" s="16">
        <f t="shared" si="4"/>
        <v>0</v>
      </c>
    </row>
    <row r="42" spans="1:17" x14ac:dyDescent="0.2">
      <c r="A42" s="15" t="s">
        <v>27</v>
      </c>
      <c r="B42" s="7">
        <v>61328.52</v>
      </c>
      <c r="C42" s="7">
        <v>0</v>
      </c>
      <c r="D42" s="7">
        <v>61328.52</v>
      </c>
      <c r="E42" s="16">
        <f t="shared" si="1"/>
        <v>0.35228661531303312</v>
      </c>
      <c r="F42" s="7">
        <v>0</v>
      </c>
      <c r="G42" s="7">
        <v>0</v>
      </c>
      <c r="H42" s="7">
        <v>0</v>
      </c>
      <c r="I42" s="16">
        <f t="shared" si="2"/>
        <v>0</v>
      </c>
      <c r="J42" s="7">
        <v>61328.52</v>
      </c>
      <c r="K42" s="7">
        <v>0</v>
      </c>
      <c r="L42" s="7">
        <v>61328.52</v>
      </c>
      <c r="M42" s="16">
        <f t="shared" si="3"/>
        <v>2.8571404612159328</v>
      </c>
      <c r="N42" s="7">
        <v>0</v>
      </c>
      <c r="O42" s="7">
        <v>0</v>
      </c>
      <c r="P42" s="7">
        <v>0</v>
      </c>
      <c r="Q42" s="16">
        <f t="shared" si="4"/>
        <v>0</v>
      </c>
    </row>
    <row r="43" spans="1:17" x14ac:dyDescent="0.2">
      <c r="A43" s="15" t="s">
        <v>28</v>
      </c>
      <c r="B43" s="7">
        <v>9866.4699999999993</v>
      </c>
      <c r="C43" s="7">
        <v>0</v>
      </c>
      <c r="D43" s="7">
        <v>9866.4699999999993</v>
      </c>
      <c r="E43" s="16">
        <f t="shared" si="1"/>
        <v>5.6675512818303485E-2</v>
      </c>
      <c r="F43" s="7">
        <v>0</v>
      </c>
      <c r="G43" s="7">
        <v>0</v>
      </c>
      <c r="H43" s="7">
        <v>0</v>
      </c>
      <c r="I43" s="16">
        <f t="shared" si="2"/>
        <v>0</v>
      </c>
      <c r="J43" s="7">
        <v>9866.4699999999993</v>
      </c>
      <c r="K43" s="7">
        <v>0</v>
      </c>
      <c r="L43" s="7">
        <v>9866.4699999999993</v>
      </c>
      <c r="M43" s="16">
        <f t="shared" si="3"/>
        <v>0.45965385511297457</v>
      </c>
      <c r="N43" s="7">
        <v>0</v>
      </c>
      <c r="O43" s="7">
        <v>0</v>
      </c>
      <c r="P43" s="7">
        <v>0</v>
      </c>
      <c r="Q43" s="16">
        <f t="shared" si="4"/>
        <v>0</v>
      </c>
    </row>
    <row r="44" spans="1:17" x14ac:dyDescent="0.2">
      <c r="A44" s="15" t="s">
        <v>29</v>
      </c>
      <c r="B44" s="7">
        <v>22256.47</v>
      </c>
      <c r="C44" s="7">
        <v>0</v>
      </c>
      <c r="D44" s="7">
        <v>22256.47</v>
      </c>
      <c r="E44" s="16">
        <f t="shared" si="1"/>
        <v>0.12784682371457951</v>
      </c>
      <c r="F44" s="7">
        <v>0</v>
      </c>
      <c r="G44" s="7">
        <v>0</v>
      </c>
      <c r="H44" s="7">
        <v>0</v>
      </c>
      <c r="I44" s="16">
        <f t="shared" si="2"/>
        <v>0</v>
      </c>
      <c r="J44" s="7">
        <v>22256.47</v>
      </c>
      <c r="K44" s="7">
        <v>0</v>
      </c>
      <c r="L44" s="7">
        <v>22256.47</v>
      </c>
      <c r="M44" s="16">
        <f t="shared" si="3"/>
        <v>1.0368725832750991</v>
      </c>
      <c r="N44" s="7">
        <v>0</v>
      </c>
      <c r="O44" s="7">
        <v>0</v>
      </c>
      <c r="P44" s="7">
        <v>0</v>
      </c>
      <c r="Q44" s="16">
        <f t="shared" si="4"/>
        <v>0</v>
      </c>
    </row>
    <row r="45" spans="1:17" x14ac:dyDescent="0.2">
      <c r="A45" s="15" t="s">
        <v>30</v>
      </c>
      <c r="B45" s="7">
        <v>37923.71</v>
      </c>
      <c r="C45" s="7">
        <v>0</v>
      </c>
      <c r="D45" s="7">
        <v>37923.71</v>
      </c>
      <c r="E45" s="16">
        <f t="shared" si="1"/>
        <v>0.21784343460453681</v>
      </c>
      <c r="F45" s="7">
        <v>1087.3699999999999</v>
      </c>
      <c r="G45" s="7">
        <v>0</v>
      </c>
      <c r="H45" s="7">
        <v>1087.3699999999999</v>
      </c>
      <c r="I45" s="16">
        <f t="shared" si="2"/>
        <v>0.63775366568914948</v>
      </c>
      <c r="J45" s="7">
        <v>36836.339999999997</v>
      </c>
      <c r="K45" s="7">
        <v>0</v>
      </c>
      <c r="L45" s="7">
        <v>36836.339999999997</v>
      </c>
      <c r="M45" s="16">
        <f t="shared" si="3"/>
        <v>1.7161118099231305</v>
      </c>
      <c r="N45" s="7">
        <v>0</v>
      </c>
      <c r="O45" s="7">
        <v>0</v>
      </c>
      <c r="P45" s="7">
        <v>0</v>
      </c>
      <c r="Q45" s="16">
        <f t="shared" si="4"/>
        <v>0</v>
      </c>
    </row>
    <row r="46" spans="1:17" x14ac:dyDescent="0.2">
      <c r="A46" s="15" t="s">
        <v>31</v>
      </c>
      <c r="B46" s="7">
        <v>75</v>
      </c>
      <c r="C46" s="7">
        <v>0</v>
      </c>
      <c r="D46" s="7">
        <v>75</v>
      </c>
      <c r="E46" s="16">
        <f t="shared" si="1"/>
        <v>4.3081907322200971E-4</v>
      </c>
      <c r="F46" s="7">
        <v>0</v>
      </c>
      <c r="G46" s="7">
        <v>0</v>
      </c>
      <c r="H46" s="7">
        <v>0</v>
      </c>
      <c r="I46" s="16">
        <f t="shared" si="2"/>
        <v>0</v>
      </c>
      <c r="J46" s="7">
        <v>75</v>
      </c>
      <c r="K46" s="7">
        <v>0</v>
      </c>
      <c r="L46" s="7">
        <v>75</v>
      </c>
      <c r="M46" s="16">
        <f t="shared" si="3"/>
        <v>3.4940600978336828E-3</v>
      </c>
      <c r="N46" s="7">
        <v>0</v>
      </c>
      <c r="O46" s="7">
        <v>0</v>
      </c>
      <c r="P46" s="7">
        <v>0</v>
      </c>
      <c r="Q46" s="16">
        <f t="shared" si="4"/>
        <v>0</v>
      </c>
    </row>
    <row r="47" spans="1:17" x14ac:dyDescent="0.2">
      <c r="A47" s="15" t="s">
        <v>32</v>
      </c>
      <c r="B47" s="7">
        <v>6017472.4900000002</v>
      </c>
      <c r="C47" s="7">
        <v>5672884.3200000003</v>
      </c>
      <c r="D47" s="7">
        <v>11690356.810000001</v>
      </c>
      <c r="E47" s="16">
        <f t="shared" si="1"/>
        <v>67.15238248691746</v>
      </c>
      <c r="F47" s="7">
        <v>47887.18</v>
      </c>
      <c r="G47" s="7">
        <v>102011.53</v>
      </c>
      <c r="H47" s="7">
        <v>149898.71</v>
      </c>
      <c r="I47" s="16">
        <f t="shared" si="2"/>
        <v>87.917131964809386</v>
      </c>
      <c r="J47" s="7">
        <v>860391.51</v>
      </c>
      <c r="K47" s="7">
        <v>704114.6</v>
      </c>
      <c r="L47" s="7">
        <v>1564506.11</v>
      </c>
      <c r="M47" s="16">
        <f t="shared" si="3"/>
        <v>72.886378290239932</v>
      </c>
      <c r="N47" s="7">
        <v>5109193.8</v>
      </c>
      <c r="O47" s="7">
        <v>4866758.1900000004</v>
      </c>
      <c r="P47" s="7">
        <v>9975951.9900000002</v>
      </c>
      <c r="Q47" s="16">
        <f t="shared" si="4"/>
        <v>66.102241563243368</v>
      </c>
    </row>
    <row r="48" spans="1:17" x14ac:dyDescent="0.2">
      <c r="A48" s="15" t="s">
        <v>33</v>
      </c>
      <c r="B48" s="7">
        <v>161658.01</v>
      </c>
      <c r="C48" s="7">
        <v>65065.49</v>
      </c>
      <c r="D48" s="7">
        <v>226723.5</v>
      </c>
      <c r="E48" s="16">
        <f t="shared" si="1"/>
        <v>1.3023574419686708</v>
      </c>
      <c r="F48" s="7">
        <v>0</v>
      </c>
      <c r="G48" s="7">
        <v>4087.18</v>
      </c>
      <c r="H48" s="7">
        <v>4087.18</v>
      </c>
      <c r="I48" s="16">
        <f t="shared" si="2"/>
        <v>2.397173020527859</v>
      </c>
      <c r="J48" s="7">
        <v>39854.92</v>
      </c>
      <c r="K48" s="7">
        <v>5805.24</v>
      </c>
      <c r="L48" s="7">
        <v>45660.160000000003</v>
      </c>
      <c r="M48" s="16">
        <f t="shared" si="3"/>
        <v>2.1271912415560217</v>
      </c>
      <c r="N48" s="7">
        <v>121803.09</v>
      </c>
      <c r="O48" s="7">
        <v>55173.07</v>
      </c>
      <c r="P48" s="7">
        <v>176976.16</v>
      </c>
      <c r="Q48" s="16">
        <f t="shared" si="4"/>
        <v>1.1726721310389154</v>
      </c>
    </row>
    <row r="49" spans="1:17" x14ac:dyDescent="0.2">
      <c r="A49" s="15" t="s">
        <v>34</v>
      </c>
      <c r="B49" s="7">
        <v>45397021.030000001</v>
      </c>
      <c r="C49" s="7">
        <v>0</v>
      </c>
      <c r="D49" s="7">
        <v>45397021.030000001</v>
      </c>
      <c r="E49" s="16">
        <f t="shared" si="1"/>
        <v>260.77203369579581</v>
      </c>
      <c r="F49" s="7">
        <v>372078.02</v>
      </c>
      <c r="G49" s="7">
        <v>0</v>
      </c>
      <c r="H49" s="7">
        <v>372078.02</v>
      </c>
      <c r="I49" s="16">
        <f t="shared" si="2"/>
        <v>218.22757771260999</v>
      </c>
      <c r="J49" s="7">
        <v>45024943.009999998</v>
      </c>
      <c r="K49" s="7">
        <v>0</v>
      </c>
      <c r="L49" s="7">
        <v>45024943.009999998</v>
      </c>
      <c r="M49" s="16">
        <f t="shared" si="3"/>
        <v>2097.5980903796876</v>
      </c>
      <c r="N49" s="7">
        <v>0</v>
      </c>
      <c r="O49" s="7">
        <v>0</v>
      </c>
      <c r="P49" s="7">
        <v>0</v>
      </c>
      <c r="Q49" s="16">
        <f t="shared" si="4"/>
        <v>0</v>
      </c>
    </row>
    <row r="50" spans="1:17" x14ac:dyDescent="0.2">
      <c r="A50" s="15" t="s">
        <v>35</v>
      </c>
      <c r="B50" s="7">
        <v>17412.060000000001</v>
      </c>
      <c r="C50" s="7">
        <v>0</v>
      </c>
      <c r="D50" s="7">
        <v>17412.060000000001</v>
      </c>
      <c r="E50" s="16">
        <f t="shared" si="1"/>
        <v>0.10001930069448035</v>
      </c>
      <c r="F50" s="7">
        <v>226.44</v>
      </c>
      <c r="G50" s="7">
        <v>0</v>
      </c>
      <c r="H50" s="7">
        <v>226.44</v>
      </c>
      <c r="I50" s="16">
        <f t="shared" si="2"/>
        <v>0.13280938416422286</v>
      </c>
      <c r="J50" s="7">
        <v>17185.62</v>
      </c>
      <c r="K50" s="7">
        <v>0</v>
      </c>
      <c r="L50" s="7">
        <v>17185.62</v>
      </c>
      <c r="M50" s="16">
        <f t="shared" si="3"/>
        <v>0.80063452131376656</v>
      </c>
      <c r="N50" s="7">
        <v>0</v>
      </c>
      <c r="O50" s="7">
        <v>0</v>
      </c>
      <c r="P50" s="7">
        <v>0</v>
      </c>
      <c r="Q50" s="16">
        <f t="shared" si="4"/>
        <v>0</v>
      </c>
    </row>
    <row r="51" spans="1:17" x14ac:dyDescent="0.2">
      <c r="A51" s="15" t="s">
        <v>86</v>
      </c>
      <c r="B51" s="7">
        <v>1931928.14</v>
      </c>
      <c r="C51" s="7">
        <v>0</v>
      </c>
      <c r="D51" s="7">
        <v>1931928.14</v>
      </c>
      <c r="E51" s="16">
        <f t="shared" si="1"/>
        <v>11.09748654408428</v>
      </c>
      <c r="F51" s="7">
        <v>8763.66</v>
      </c>
      <c r="G51" s="7">
        <v>0</v>
      </c>
      <c r="H51" s="7">
        <v>8763.66</v>
      </c>
      <c r="I51" s="16">
        <f t="shared" si="2"/>
        <v>5.1399765395894423</v>
      </c>
      <c r="J51" s="7">
        <v>328146.82</v>
      </c>
      <c r="K51" s="7">
        <v>0</v>
      </c>
      <c r="L51" s="7">
        <v>328146.82</v>
      </c>
      <c r="M51" s="16">
        <f t="shared" si="3"/>
        <v>15.287529466573492</v>
      </c>
      <c r="N51" s="7">
        <v>1595017.66</v>
      </c>
      <c r="O51" s="7">
        <v>0</v>
      </c>
      <c r="P51" s="7">
        <v>1595017.66</v>
      </c>
      <c r="Q51" s="16">
        <f t="shared" si="4"/>
        <v>10.568840223434073</v>
      </c>
    </row>
    <row r="52" spans="1:17" x14ac:dyDescent="0.2">
      <c r="A52" s="15" t="s">
        <v>36</v>
      </c>
      <c r="B52" s="7">
        <v>402323.47</v>
      </c>
      <c r="C52" s="7">
        <v>9462067.2899999991</v>
      </c>
      <c r="D52" s="7">
        <v>9864390.7599999998</v>
      </c>
      <c r="E52" s="16">
        <f t="shared" si="1"/>
        <v>56.66356913497274</v>
      </c>
      <c r="F52" s="7">
        <v>20441.939999999999</v>
      </c>
      <c r="G52" s="7">
        <v>479894.29</v>
      </c>
      <c r="H52" s="7">
        <v>500336.23</v>
      </c>
      <c r="I52" s="16">
        <f t="shared" si="2"/>
        <v>293.4523343108504</v>
      </c>
      <c r="J52" s="7">
        <v>70424.38</v>
      </c>
      <c r="K52" s="7">
        <v>1469460.7</v>
      </c>
      <c r="L52" s="7">
        <v>1539885.08</v>
      </c>
      <c r="M52" s="16">
        <f t="shared" si="3"/>
        <v>71.739346843699053</v>
      </c>
      <c r="N52" s="7">
        <v>311457.15000000002</v>
      </c>
      <c r="O52" s="7">
        <v>7512712.2999999998</v>
      </c>
      <c r="P52" s="7">
        <v>7824169.4500000002</v>
      </c>
      <c r="Q52" s="16">
        <f t="shared" si="4"/>
        <v>51.844188858776683</v>
      </c>
    </row>
    <row r="53" spans="1:17" x14ac:dyDescent="0.2">
      <c r="A53" s="15" t="s">
        <v>37</v>
      </c>
      <c r="B53" s="7">
        <v>1172931.94</v>
      </c>
      <c r="C53" s="7">
        <v>5685518.8099999996</v>
      </c>
      <c r="D53" s="7">
        <v>6858450.75</v>
      </c>
      <c r="E53" s="16">
        <f t="shared" si="1"/>
        <v>39.396685278050633</v>
      </c>
      <c r="F53" s="7">
        <v>33915.910000000003</v>
      </c>
      <c r="G53" s="7">
        <v>356628.83</v>
      </c>
      <c r="H53" s="7">
        <v>390544.74</v>
      </c>
      <c r="I53" s="16">
        <f t="shared" si="2"/>
        <v>229.05849853372433</v>
      </c>
      <c r="J53" s="7">
        <v>200548.14</v>
      </c>
      <c r="K53" s="7">
        <v>1091718.75</v>
      </c>
      <c r="L53" s="7">
        <v>1292266.8899999999</v>
      </c>
      <c r="M53" s="16">
        <f t="shared" si="3"/>
        <v>60.20344234800838</v>
      </c>
      <c r="N53" s="7">
        <v>938467.89</v>
      </c>
      <c r="O53" s="7">
        <v>4237171.2300000004</v>
      </c>
      <c r="P53" s="7">
        <v>5175639.12</v>
      </c>
      <c r="Q53" s="16">
        <f t="shared" si="4"/>
        <v>34.29460643930107</v>
      </c>
    </row>
    <row r="54" spans="1:17" x14ac:dyDescent="0.2">
      <c r="A54" s="15" t="s">
        <v>38</v>
      </c>
      <c r="B54" s="7">
        <v>146508.04999999999</v>
      </c>
      <c r="C54" s="7">
        <v>1632081.48</v>
      </c>
      <c r="D54" s="7">
        <v>1778589.53</v>
      </c>
      <c r="E54" s="16">
        <f t="shared" si="1"/>
        <v>10.216670572759597</v>
      </c>
      <c r="F54" s="7">
        <v>2232.8000000000002</v>
      </c>
      <c r="G54" s="7">
        <v>28507.48</v>
      </c>
      <c r="H54" s="7">
        <v>30740.28</v>
      </c>
      <c r="I54" s="16">
        <f t="shared" si="2"/>
        <v>18.029489736070381</v>
      </c>
      <c r="J54" s="7">
        <v>16683.990000000002</v>
      </c>
      <c r="K54" s="7">
        <v>185445.95</v>
      </c>
      <c r="L54" s="7">
        <v>202129.94</v>
      </c>
      <c r="M54" s="16">
        <f t="shared" si="3"/>
        <v>9.4167221057535517</v>
      </c>
      <c r="N54" s="7">
        <v>127591.26</v>
      </c>
      <c r="O54" s="7">
        <v>1418128.05</v>
      </c>
      <c r="P54" s="7">
        <v>1545719.31</v>
      </c>
      <c r="Q54" s="16">
        <f t="shared" si="4"/>
        <v>10.242181530245102</v>
      </c>
    </row>
    <row r="55" spans="1:17" x14ac:dyDescent="0.2">
      <c r="A55" s="15" t="s">
        <v>39</v>
      </c>
      <c r="B55" s="7">
        <v>3880619.49</v>
      </c>
      <c r="C55" s="7">
        <v>0</v>
      </c>
      <c r="D55" s="7">
        <v>3880619.49</v>
      </c>
      <c r="E55" s="16">
        <f t="shared" si="1"/>
        <v>22.29126522945424</v>
      </c>
      <c r="F55" s="7">
        <v>0</v>
      </c>
      <c r="G55" s="7">
        <v>0</v>
      </c>
      <c r="H55" s="7">
        <v>0</v>
      </c>
      <c r="I55" s="16">
        <f t="shared" si="2"/>
        <v>0</v>
      </c>
      <c r="J55" s="7">
        <v>3863859.02</v>
      </c>
      <c r="K55" s="7">
        <v>0</v>
      </c>
      <c r="L55" s="7">
        <v>3863859.02</v>
      </c>
      <c r="M55" s="16">
        <f t="shared" si="3"/>
        <v>180.00740833915677</v>
      </c>
      <c r="N55" s="7">
        <v>16760.47</v>
      </c>
      <c r="O55" s="7">
        <v>0</v>
      </c>
      <c r="P55" s="7">
        <v>16760.47</v>
      </c>
      <c r="Q55" s="16">
        <f t="shared" si="4"/>
        <v>0.11105753493642201</v>
      </c>
    </row>
    <row r="56" spans="1:17" x14ac:dyDescent="0.2">
      <c r="A56" s="15" t="s">
        <v>40</v>
      </c>
      <c r="B56" s="7">
        <v>9283893.6400000006</v>
      </c>
      <c r="C56" s="7">
        <v>6696792.7599999998</v>
      </c>
      <c r="D56" s="7">
        <v>15980686.4</v>
      </c>
      <c r="E56" s="16">
        <f t="shared" si="1"/>
        <v>91.797126723994324</v>
      </c>
      <c r="F56" s="7">
        <v>8189153.2300000004</v>
      </c>
      <c r="G56" s="7">
        <v>2003911.91</v>
      </c>
      <c r="H56" s="7">
        <v>10193065.140000001</v>
      </c>
      <c r="I56" s="16">
        <f t="shared" si="2"/>
        <v>5978.3373255131964</v>
      </c>
      <c r="J56" s="7">
        <v>340212.97</v>
      </c>
      <c r="K56" s="7">
        <v>1376429.28</v>
      </c>
      <c r="L56" s="7">
        <v>1716642.25</v>
      </c>
      <c r="M56" s="16">
        <f t="shared" si="3"/>
        <v>79.97401583973911</v>
      </c>
      <c r="N56" s="7">
        <v>754527.44</v>
      </c>
      <c r="O56" s="7">
        <v>3316451.57</v>
      </c>
      <c r="P56" s="7">
        <v>4070979.01</v>
      </c>
      <c r="Q56" s="16">
        <f t="shared" si="4"/>
        <v>26.974953186188433</v>
      </c>
    </row>
    <row r="57" spans="1:17" x14ac:dyDescent="0.2">
      <c r="A57" s="15" t="s">
        <v>41</v>
      </c>
      <c r="B57" s="7">
        <v>0</v>
      </c>
      <c r="C57" s="7">
        <v>0</v>
      </c>
      <c r="D57" s="7">
        <v>0</v>
      </c>
      <c r="E57" s="16">
        <f t="shared" si="1"/>
        <v>0</v>
      </c>
      <c r="F57" s="7">
        <v>0</v>
      </c>
      <c r="G57" s="7">
        <v>0</v>
      </c>
      <c r="H57" s="7">
        <v>0</v>
      </c>
      <c r="I57" s="16">
        <f t="shared" si="2"/>
        <v>0</v>
      </c>
      <c r="J57" s="7">
        <v>0</v>
      </c>
      <c r="K57" s="7">
        <v>0</v>
      </c>
      <c r="L57" s="7">
        <v>0</v>
      </c>
      <c r="M57" s="16">
        <f t="shared" si="3"/>
        <v>0</v>
      </c>
      <c r="N57" s="7">
        <v>0</v>
      </c>
      <c r="O57" s="7">
        <v>0</v>
      </c>
      <c r="P57" s="7">
        <v>0</v>
      </c>
      <c r="Q57" s="16">
        <f t="shared" si="4"/>
        <v>0</v>
      </c>
    </row>
    <row r="58" spans="1:17" x14ac:dyDescent="0.2">
      <c r="A58" s="15" t="s">
        <v>42</v>
      </c>
      <c r="B58" s="7">
        <v>76331.13</v>
      </c>
      <c r="C58" s="7">
        <v>417964.4</v>
      </c>
      <c r="D58" s="7">
        <v>494295.53</v>
      </c>
      <c r="E58" s="16">
        <f t="shared" si="1"/>
        <v>2.8393592284317615</v>
      </c>
      <c r="F58" s="7">
        <v>734.22</v>
      </c>
      <c r="G58" s="7">
        <v>78943.14</v>
      </c>
      <c r="H58" s="7">
        <v>79677.36</v>
      </c>
      <c r="I58" s="16">
        <f t="shared" si="2"/>
        <v>46.731589442815249</v>
      </c>
      <c r="J58" s="7">
        <v>21340.95</v>
      </c>
      <c r="K58" s="7">
        <v>97563.92</v>
      </c>
      <c r="L58" s="7">
        <v>118904.87</v>
      </c>
      <c r="M58" s="16">
        <f t="shared" si="3"/>
        <v>5.5394768227346844</v>
      </c>
      <c r="N58" s="7">
        <v>54255.96</v>
      </c>
      <c r="O58" s="7">
        <v>241457.34</v>
      </c>
      <c r="P58" s="7">
        <v>295713.3</v>
      </c>
      <c r="Q58" s="16">
        <f t="shared" si="4"/>
        <v>1.959443270141866</v>
      </c>
    </row>
    <row r="59" spans="1:17" x14ac:dyDescent="0.2">
      <c r="A59" s="15" t="s">
        <v>43</v>
      </c>
      <c r="B59" s="7">
        <v>412789.69</v>
      </c>
      <c r="C59" s="7">
        <v>183596.77</v>
      </c>
      <c r="D59" s="7">
        <v>596386.46</v>
      </c>
      <c r="E59" s="16">
        <f t="shared" si="1"/>
        <v>3.4257954930580685</v>
      </c>
      <c r="F59" s="7">
        <v>59801.25</v>
      </c>
      <c r="G59" s="7">
        <v>8710.77</v>
      </c>
      <c r="H59" s="7">
        <v>68512.02</v>
      </c>
      <c r="I59" s="16">
        <f t="shared" si="2"/>
        <v>40.183002932551325</v>
      </c>
      <c r="J59" s="7">
        <v>173163.57</v>
      </c>
      <c r="K59" s="7">
        <v>34422.36</v>
      </c>
      <c r="L59" s="7">
        <v>207585.93</v>
      </c>
      <c r="M59" s="16">
        <f t="shared" si="3"/>
        <v>9.6709028651292801</v>
      </c>
      <c r="N59" s="7">
        <v>179824.87</v>
      </c>
      <c r="O59" s="7">
        <v>140463.64000000001</v>
      </c>
      <c r="P59" s="7">
        <v>320288.51</v>
      </c>
      <c r="Q59" s="16">
        <f t="shared" si="4"/>
        <v>2.122282512904444</v>
      </c>
    </row>
    <row r="60" spans="1:17" x14ac:dyDescent="0.2">
      <c r="A60" s="15" t="s">
        <v>44</v>
      </c>
      <c r="B60" s="7">
        <v>4380738.78</v>
      </c>
      <c r="C60" s="7">
        <v>0</v>
      </c>
      <c r="D60" s="7">
        <v>4380738.78</v>
      </c>
      <c r="E60" s="16">
        <f t="shared" si="1"/>
        <v>25.164077616364231</v>
      </c>
      <c r="F60" s="7">
        <v>70618.09</v>
      </c>
      <c r="G60" s="7">
        <v>0</v>
      </c>
      <c r="H60" s="7">
        <v>70618.09</v>
      </c>
      <c r="I60" s="16">
        <f t="shared" si="2"/>
        <v>41.418234604105571</v>
      </c>
      <c r="J60" s="7">
        <v>3265591.35</v>
      </c>
      <c r="K60" s="7">
        <v>0</v>
      </c>
      <c r="L60" s="7">
        <v>3265591.35</v>
      </c>
      <c r="M60" s="16">
        <f t="shared" si="3"/>
        <v>152.13563242487771</v>
      </c>
      <c r="N60" s="7">
        <v>1044529.34</v>
      </c>
      <c r="O60" s="7">
        <v>0</v>
      </c>
      <c r="P60" s="7">
        <v>1044529.34</v>
      </c>
      <c r="Q60" s="16">
        <f t="shared" si="4"/>
        <v>6.9212172253622848</v>
      </c>
    </row>
    <row r="61" spans="1:17" x14ac:dyDescent="0.2">
      <c r="A61" s="15" t="s">
        <v>45</v>
      </c>
      <c r="B61" s="7">
        <v>160398.06</v>
      </c>
      <c r="C61" s="7">
        <v>1143211.92</v>
      </c>
      <c r="D61" s="7">
        <v>1303609.98</v>
      </c>
      <c r="E61" s="16">
        <f t="shared" si="1"/>
        <v>7.488267245687501</v>
      </c>
      <c r="F61" s="7">
        <v>2167.96</v>
      </c>
      <c r="G61" s="7">
        <v>13406.29</v>
      </c>
      <c r="H61" s="7">
        <v>15574.25</v>
      </c>
      <c r="I61" s="16">
        <f t="shared" si="2"/>
        <v>9.1344574780058654</v>
      </c>
      <c r="J61" s="7">
        <v>18672.330000000002</v>
      </c>
      <c r="K61" s="7">
        <v>123702.36</v>
      </c>
      <c r="L61" s="7">
        <v>142374.69</v>
      </c>
      <c r="M61" s="16">
        <f t="shared" si="3"/>
        <v>6.632876310272537</v>
      </c>
      <c r="N61" s="7">
        <v>139557.76999999999</v>
      </c>
      <c r="O61" s="7">
        <v>1006103.27</v>
      </c>
      <c r="P61" s="7">
        <v>1145661.04</v>
      </c>
      <c r="Q61" s="16">
        <f t="shared" si="4"/>
        <v>7.5913319241702393</v>
      </c>
    </row>
    <row r="62" spans="1:17" x14ac:dyDescent="0.2">
      <c r="A62" s="15" t="s">
        <v>46</v>
      </c>
      <c r="B62" s="7">
        <v>81218.39</v>
      </c>
      <c r="C62" s="7">
        <v>87306.87</v>
      </c>
      <c r="D62" s="7">
        <v>168525.26</v>
      </c>
      <c r="E62" s="16">
        <f t="shared" si="1"/>
        <v>0.9680519510359763</v>
      </c>
      <c r="F62" s="7">
        <v>2385.89</v>
      </c>
      <c r="G62" s="7">
        <v>637.30999999999995</v>
      </c>
      <c r="H62" s="7">
        <v>3023.2</v>
      </c>
      <c r="I62" s="16">
        <f t="shared" si="2"/>
        <v>1.7731378299120233</v>
      </c>
      <c r="J62" s="7">
        <v>11718.77</v>
      </c>
      <c r="K62" s="7">
        <v>7214.02</v>
      </c>
      <c r="L62" s="7">
        <v>18932.79</v>
      </c>
      <c r="M62" s="16">
        <f t="shared" si="3"/>
        <v>0.88203074772886103</v>
      </c>
      <c r="N62" s="7">
        <v>67113.73</v>
      </c>
      <c r="O62" s="7">
        <v>79455.539999999994</v>
      </c>
      <c r="P62" s="7">
        <v>146569.26999999999</v>
      </c>
      <c r="Q62" s="16">
        <f t="shared" si="4"/>
        <v>0.97119125081998703</v>
      </c>
    </row>
    <row r="63" spans="1:17" x14ac:dyDescent="0.2">
      <c r="A63" s="17" t="s">
        <v>87</v>
      </c>
      <c r="B63" s="7"/>
      <c r="C63" s="7"/>
      <c r="D63" s="7"/>
      <c r="E63" s="16"/>
      <c r="F63" s="7"/>
      <c r="G63" s="7"/>
      <c r="H63" s="7"/>
      <c r="I63" s="16"/>
      <c r="J63" s="7"/>
      <c r="K63" s="7"/>
      <c r="L63" s="7"/>
      <c r="M63" s="16"/>
      <c r="N63" s="7"/>
      <c r="O63" s="7"/>
      <c r="P63" s="7"/>
      <c r="Q63" s="16"/>
    </row>
    <row r="64" spans="1:17" x14ac:dyDescent="0.2">
      <c r="A64" s="15" t="s">
        <v>47</v>
      </c>
      <c r="B64" s="7">
        <v>771</v>
      </c>
      <c r="C64" s="7">
        <v>0</v>
      </c>
      <c r="D64" s="7">
        <v>771</v>
      </c>
      <c r="E64" s="16">
        <f t="shared" si="1"/>
        <v>4.4288200727222596E-3</v>
      </c>
      <c r="F64" s="7">
        <v>0</v>
      </c>
      <c r="G64" s="7">
        <v>0</v>
      </c>
      <c r="H64" s="7">
        <v>0</v>
      </c>
      <c r="I64" s="16">
        <f t="shared" si="2"/>
        <v>0</v>
      </c>
      <c r="J64" s="7">
        <v>771</v>
      </c>
      <c r="K64" s="7">
        <v>0</v>
      </c>
      <c r="L64" s="7">
        <v>771</v>
      </c>
      <c r="M64" s="16">
        <f t="shared" si="3"/>
        <v>3.5918937805730258E-2</v>
      </c>
      <c r="N64" s="7">
        <v>0</v>
      </c>
      <c r="O64" s="7">
        <v>0</v>
      </c>
      <c r="P64" s="7">
        <v>0</v>
      </c>
      <c r="Q64" s="16">
        <f t="shared" si="4"/>
        <v>0</v>
      </c>
    </row>
    <row r="65" spans="1:17" x14ac:dyDescent="0.2">
      <c r="A65" s="15" t="s">
        <v>48</v>
      </c>
      <c r="B65" s="7">
        <v>26670488.16</v>
      </c>
      <c r="C65" s="7">
        <v>0</v>
      </c>
      <c r="D65" s="7">
        <v>26670488.16</v>
      </c>
      <c r="E65" s="16">
        <f t="shared" si="1"/>
        <v>153.20206655293043</v>
      </c>
      <c r="F65" s="7">
        <v>93529.16</v>
      </c>
      <c r="G65" s="7">
        <v>0</v>
      </c>
      <c r="H65" s="7">
        <v>93529.16</v>
      </c>
      <c r="I65" s="16">
        <f t="shared" si="2"/>
        <v>54.855812316715543</v>
      </c>
      <c r="J65" s="7">
        <v>3469936.83</v>
      </c>
      <c r="K65" s="7">
        <v>0</v>
      </c>
      <c r="L65" s="7">
        <v>3469936.83</v>
      </c>
      <c r="M65" s="16">
        <f t="shared" si="3"/>
        <v>161.65557092941998</v>
      </c>
      <c r="N65" s="7">
        <v>23107022.170000002</v>
      </c>
      <c r="O65" s="7">
        <v>0</v>
      </c>
      <c r="P65" s="7">
        <v>23107022.170000002</v>
      </c>
      <c r="Q65" s="16">
        <f t="shared" si="4"/>
        <v>153.11079712689758</v>
      </c>
    </row>
    <row r="66" spans="1:17" x14ac:dyDescent="0.2">
      <c r="A66" s="15" t="s">
        <v>49</v>
      </c>
      <c r="B66" s="7">
        <v>21332773.699999999</v>
      </c>
      <c r="C66" s="7">
        <v>0</v>
      </c>
      <c r="D66" s="7">
        <v>21332773.699999999</v>
      </c>
      <c r="E66" s="16">
        <f t="shared" si="1"/>
        <v>122.54087726251817</v>
      </c>
      <c r="F66" s="7">
        <v>32340.65</v>
      </c>
      <c r="G66" s="7">
        <v>0</v>
      </c>
      <c r="H66" s="7">
        <v>32340.65</v>
      </c>
      <c r="I66" s="16">
        <f t="shared" si="2"/>
        <v>18.968123167155426</v>
      </c>
      <c r="J66" s="7">
        <v>4066236.29</v>
      </c>
      <c r="K66" s="7">
        <v>0</v>
      </c>
      <c r="L66" s="7">
        <v>4066236.29</v>
      </c>
      <c r="M66" s="16">
        <f t="shared" si="3"/>
        <v>189.43565292336362</v>
      </c>
      <c r="N66" s="7">
        <v>17234196.760000002</v>
      </c>
      <c r="O66" s="7">
        <v>0</v>
      </c>
      <c r="P66" s="7">
        <v>17234196.760000002</v>
      </c>
      <c r="Q66" s="16">
        <f t="shared" si="4"/>
        <v>114.19652365207367</v>
      </c>
    </row>
    <row r="67" spans="1:17" x14ac:dyDescent="0.2">
      <c r="A67" s="15" t="s">
        <v>50</v>
      </c>
      <c r="B67" s="7">
        <v>0</v>
      </c>
      <c r="C67" s="7">
        <v>0</v>
      </c>
      <c r="D67" s="7">
        <v>0</v>
      </c>
      <c r="E67" s="16">
        <f t="shared" si="1"/>
        <v>0</v>
      </c>
      <c r="F67" s="7">
        <v>0</v>
      </c>
      <c r="G67" s="7">
        <v>0</v>
      </c>
      <c r="H67" s="7">
        <v>0</v>
      </c>
      <c r="I67" s="16">
        <f t="shared" si="2"/>
        <v>0</v>
      </c>
      <c r="J67" s="7">
        <v>0</v>
      </c>
      <c r="K67" s="7">
        <v>0</v>
      </c>
      <c r="L67" s="7">
        <v>0</v>
      </c>
      <c r="M67" s="16">
        <f t="shared" si="3"/>
        <v>0</v>
      </c>
      <c r="N67" s="7">
        <v>0</v>
      </c>
      <c r="O67" s="7">
        <v>0</v>
      </c>
      <c r="P67" s="7">
        <v>0</v>
      </c>
      <c r="Q67" s="16">
        <f t="shared" si="4"/>
        <v>0</v>
      </c>
    </row>
    <row r="68" spans="1:17" x14ac:dyDescent="0.2">
      <c r="A68" s="15" t="s">
        <v>51</v>
      </c>
      <c r="B68" s="7">
        <v>257506524.63</v>
      </c>
      <c r="C68" s="7">
        <v>0</v>
      </c>
      <c r="D68" s="7">
        <v>257506524.63</v>
      </c>
      <c r="E68" s="16">
        <f t="shared" si="1"/>
        <v>1479.182963862896</v>
      </c>
      <c r="F68" s="7">
        <v>1148125.98</v>
      </c>
      <c r="G68" s="7">
        <v>0</v>
      </c>
      <c r="H68" s="7">
        <v>1148125.98</v>
      </c>
      <c r="I68" s="16">
        <f t="shared" si="2"/>
        <v>673.38767155425217</v>
      </c>
      <c r="J68" s="7">
        <v>6316893.1900000004</v>
      </c>
      <c r="K68" s="7">
        <v>0</v>
      </c>
      <c r="L68" s="7">
        <v>6316893.1900000004</v>
      </c>
      <c r="M68" s="16">
        <f t="shared" si="3"/>
        <v>294.28805916608434</v>
      </c>
      <c r="N68" s="7">
        <v>250041505.46000001</v>
      </c>
      <c r="O68" s="7">
        <v>0</v>
      </c>
      <c r="P68" s="7">
        <v>250041505.46000001</v>
      </c>
      <c r="Q68" s="16">
        <f t="shared" si="4"/>
        <v>1656.8147091447618</v>
      </c>
    </row>
    <row r="69" spans="1:17" x14ac:dyDescent="0.2">
      <c r="A69" s="15" t="s">
        <v>52</v>
      </c>
      <c r="B69" s="7">
        <v>2436621.5499999998</v>
      </c>
      <c r="C69" s="7">
        <v>0</v>
      </c>
      <c r="D69" s="7">
        <v>2436621.5499999998</v>
      </c>
      <c r="E69" s="16">
        <f t="shared" si="1"/>
        <v>13.996573839517023</v>
      </c>
      <c r="F69" s="7">
        <v>0</v>
      </c>
      <c r="G69" s="7">
        <v>0</v>
      </c>
      <c r="H69" s="7">
        <v>0</v>
      </c>
      <c r="I69" s="16">
        <f t="shared" si="2"/>
        <v>0</v>
      </c>
      <c r="J69" s="7">
        <v>196708.15</v>
      </c>
      <c r="K69" s="7">
        <v>0</v>
      </c>
      <c r="L69" s="7">
        <v>196708.15</v>
      </c>
      <c r="M69" s="16">
        <f t="shared" si="3"/>
        <v>9.1641346377824355</v>
      </c>
      <c r="N69" s="7">
        <v>2239913.4</v>
      </c>
      <c r="O69" s="7">
        <v>0</v>
      </c>
      <c r="P69" s="7">
        <v>2239913.4</v>
      </c>
      <c r="Q69" s="16">
        <f t="shared" si="4"/>
        <v>14.842021773557651</v>
      </c>
    </row>
    <row r="70" spans="1:17" x14ac:dyDescent="0.2">
      <c r="A70" s="15" t="s">
        <v>53</v>
      </c>
      <c r="B70" s="7">
        <v>207606964.34</v>
      </c>
      <c r="C70" s="7">
        <v>0</v>
      </c>
      <c r="D70" s="7">
        <v>207606964.34</v>
      </c>
      <c r="E70" s="16">
        <f t="shared" si="1"/>
        <v>1192.5471996185815</v>
      </c>
      <c r="F70" s="7">
        <v>451926.73</v>
      </c>
      <c r="G70" s="7">
        <v>0</v>
      </c>
      <c r="H70" s="7">
        <v>451926.73</v>
      </c>
      <c r="I70" s="16">
        <f t="shared" si="2"/>
        <v>265.05966568914954</v>
      </c>
      <c r="J70" s="7">
        <v>23919635.079999998</v>
      </c>
      <c r="K70" s="7">
        <v>0</v>
      </c>
      <c r="L70" s="7">
        <v>23919635.079999998</v>
      </c>
      <c r="M70" s="16">
        <f t="shared" si="3"/>
        <v>1114.3552331702772</v>
      </c>
      <c r="N70" s="7">
        <v>183235402.53</v>
      </c>
      <c r="O70" s="7">
        <v>0</v>
      </c>
      <c r="P70" s="7">
        <v>183235402.53</v>
      </c>
      <c r="Q70" s="16">
        <f t="shared" si="4"/>
        <v>1214.1468656943882</v>
      </c>
    </row>
    <row r="71" spans="1:17" x14ac:dyDescent="0.2">
      <c r="A71" s="15" t="s">
        <v>54</v>
      </c>
      <c r="B71" s="7">
        <v>5561918.0499999998</v>
      </c>
      <c r="C71" s="7">
        <v>0</v>
      </c>
      <c r="D71" s="7">
        <v>5561918.0499999998</v>
      </c>
      <c r="E71" s="16">
        <f t="shared" si="1"/>
        <v>31.949071728503561</v>
      </c>
      <c r="F71" s="7">
        <v>200477.12</v>
      </c>
      <c r="G71" s="7">
        <v>0</v>
      </c>
      <c r="H71" s="7">
        <v>200477.12</v>
      </c>
      <c r="I71" s="16">
        <f t="shared" si="2"/>
        <v>117.58188856304984</v>
      </c>
      <c r="J71" s="7">
        <v>377746.44</v>
      </c>
      <c r="K71" s="7">
        <v>0</v>
      </c>
      <c r="L71" s="7">
        <v>377746.44</v>
      </c>
      <c r="M71" s="16">
        <f t="shared" si="3"/>
        <v>17.598250174703004</v>
      </c>
      <c r="N71" s="7">
        <v>4983694.49</v>
      </c>
      <c r="O71" s="7">
        <v>0</v>
      </c>
      <c r="P71" s="7">
        <v>4983694.49</v>
      </c>
      <c r="Q71" s="16">
        <f t="shared" si="4"/>
        <v>33.022750849804858</v>
      </c>
    </row>
    <row r="72" spans="1:17" x14ac:dyDescent="0.2">
      <c r="A72" s="15" t="s">
        <v>55</v>
      </c>
      <c r="B72" s="7">
        <v>1261</v>
      </c>
      <c r="C72" s="7">
        <v>0</v>
      </c>
      <c r="D72" s="7">
        <v>1261</v>
      </c>
      <c r="E72" s="16">
        <f t="shared" si="1"/>
        <v>7.2435046844393893E-3</v>
      </c>
      <c r="F72" s="7">
        <v>0</v>
      </c>
      <c r="G72" s="7">
        <v>0</v>
      </c>
      <c r="H72" s="7">
        <v>0</v>
      </c>
      <c r="I72" s="16">
        <f t="shared" si="2"/>
        <v>0</v>
      </c>
      <c r="J72" s="7">
        <v>1261</v>
      </c>
      <c r="K72" s="7">
        <v>0</v>
      </c>
      <c r="L72" s="7">
        <v>1261</v>
      </c>
      <c r="M72" s="16">
        <f t="shared" si="3"/>
        <v>5.8746797111576987E-2</v>
      </c>
      <c r="N72" s="7">
        <v>0</v>
      </c>
      <c r="O72" s="7">
        <v>0</v>
      </c>
      <c r="P72" s="7">
        <v>0</v>
      </c>
      <c r="Q72" s="16">
        <f t="shared" si="4"/>
        <v>0</v>
      </c>
    </row>
    <row r="73" spans="1:17" x14ac:dyDescent="0.2">
      <c r="A73" s="15" t="s">
        <v>56</v>
      </c>
      <c r="B73" s="7">
        <v>0</v>
      </c>
      <c r="C73" s="7">
        <v>0</v>
      </c>
      <c r="D73" s="7">
        <v>0</v>
      </c>
      <c r="E73" s="16">
        <f t="shared" si="1"/>
        <v>0</v>
      </c>
      <c r="F73" s="7">
        <v>0</v>
      </c>
      <c r="G73" s="7">
        <v>0</v>
      </c>
      <c r="H73" s="7">
        <v>0</v>
      </c>
      <c r="I73" s="16">
        <f t="shared" si="2"/>
        <v>0</v>
      </c>
      <c r="J73" s="7">
        <v>0</v>
      </c>
      <c r="K73" s="7">
        <v>0</v>
      </c>
      <c r="L73" s="7">
        <v>0</v>
      </c>
      <c r="M73" s="16">
        <f t="shared" si="3"/>
        <v>0</v>
      </c>
      <c r="N73" s="7">
        <v>0</v>
      </c>
      <c r="O73" s="7">
        <v>0</v>
      </c>
      <c r="P73" s="7">
        <v>0</v>
      </c>
      <c r="Q73" s="16">
        <f t="shared" si="4"/>
        <v>0</v>
      </c>
    </row>
    <row r="74" spans="1:17" x14ac:dyDescent="0.2">
      <c r="A74" s="15" t="s">
        <v>57</v>
      </c>
      <c r="B74" s="7">
        <v>27111968.550000001</v>
      </c>
      <c r="C74" s="7">
        <v>0</v>
      </c>
      <c r="D74" s="7">
        <v>27111968.550000001</v>
      </c>
      <c r="E74" s="16">
        <f t="shared" si="1"/>
        <v>155.73804218580366</v>
      </c>
      <c r="F74" s="7">
        <v>91828.3</v>
      </c>
      <c r="G74" s="7">
        <v>0</v>
      </c>
      <c r="H74" s="7">
        <v>91828.3</v>
      </c>
      <c r="I74" s="16">
        <f t="shared" si="2"/>
        <v>53.858240469208212</v>
      </c>
      <c r="J74" s="7">
        <v>3711344.49</v>
      </c>
      <c r="K74" s="7">
        <v>0</v>
      </c>
      <c r="L74" s="7">
        <v>3711344.49</v>
      </c>
      <c r="M74" s="16">
        <f t="shared" si="3"/>
        <v>172.90214255765201</v>
      </c>
      <c r="N74" s="7">
        <v>23308795.760000002</v>
      </c>
      <c r="O74" s="7">
        <v>0</v>
      </c>
      <c r="P74" s="7">
        <v>23308795.760000002</v>
      </c>
      <c r="Q74" s="16">
        <f t="shared" si="4"/>
        <v>154.44778096569638</v>
      </c>
    </row>
    <row r="75" spans="1:17" x14ac:dyDescent="0.2">
      <c r="A75" s="15" t="s">
        <v>58</v>
      </c>
      <c r="B75" s="7">
        <v>94879.03</v>
      </c>
      <c r="C75" s="7">
        <v>0</v>
      </c>
      <c r="D75" s="7">
        <v>94879.03</v>
      </c>
      <c r="E75" s="16">
        <f t="shared" si="1"/>
        <v>0.54500927697071</v>
      </c>
      <c r="F75" s="7">
        <v>0</v>
      </c>
      <c r="G75" s="7">
        <v>0</v>
      </c>
      <c r="H75" s="7">
        <v>0</v>
      </c>
      <c r="I75" s="16">
        <f t="shared" si="2"/>
        <v>0</v>
      </c>
      <c r="J75" s="7">
        <v>6930.71</v>
      </c>
      <c r="K75" s="7">
        <v>0</v>
      </c>
      <c r="L75" s="7">
        <v>6930.71</v>
      </c>
      <c r="M75" s="16">
        <f t="shared" si="3"/>
        <v>0.32288423014209178</v>
      </c>
      <c r="N75" s="7">
        <v>87948.32</v>
      </c>
      <c r="O75" s="7">
        <v>0</v>
      </c>
      <c r="P75" s="7">
        <v>87948.32</v>
      </c>
      <c r="Q75" s="16">
        <f t="shared" si="4"/>
        <v>0.58275953007282155</v>
      </c>
    </row>
    <row r="76" spans="1:17" x14ac:dyDescent="0.2">
      <c r="A76" s="15" t="s">
        <v>59</v>
      </c>
      <c r="B76" s="7">
        <v>31680310.93</v>
      </c>
      <c r="C76" s="7">
        <v>0</v>
      </c>
      <c r="D76" s="7">
        <v>31680310.93</v>
      </c>
      <c r="E76" s="16">
        <f t="shared" si="1"/>
        <v>181.97976258996937</v>
      </c>
      <c r="F76" s="7">
        <v>9531.4</v>
      </c>
      <c r="G76" s="7">
        <v>0</v>
      </c>
      <c r="H76" s="7">
        <v>9531.4</v>
      </c>
      <c r="I76" s="16">
        <f t="shared" si="2"/>
        <v>5.5902639296187679</v>
      </c>
      <c r="J76" s="7">
        <v>1318447.58</v>
      </c>
      <c r="K76" s="7">
        <v>0</v>
      </c>
      <c r="L76" s="7">
        <v>1318447.58</v>
      </c>
      <c r="M76" s="16">
        <f t="shared" si="3"/>
        <v>61.423134404845101</v>
      </c>
      <c r="N76" s="7">
        <v>30352331.949999999</v>
      </c>
      <c r="O76" s="7">
        <v>0</v>
      </c>
      <c r="P76" s="7">
        <v>30352331.949999999</v>
      </c>
      <c r="Q76" s="16">
        <f t="shared" si="4"/>
        <v>201.1193699185645</v>
      </c>
    </row>
    <row r="77" spans="1:17" x14ac:dyDescent="0.2">
      <c r="A77" s="15" t="s">
        <v>60</v>
      </c>
      <c r="B77" s="7">
        <v>0</v>
      </c>
      <c r="C77" s="7">
        <v>0</v>
      </c>
      <c r="D77" s="7">
        <v>0</v>
      </c>
      <c r="E77" s="16">
        <f t="shared" si="1"/>
        <v>0</v>
      </c>
      <c r="F77" s="7">
        <v>0</v>
      </c>
      <c r="G77" s="7">
        <v>0</v>
      </c>
      <c r="H77" s="7">
        <v>0</v>
      </c>
      <c r="I77" s="16">
        <f t="shared" si="2"/>
        <v>0</v>
      </c>
      <c r="J77" s="7">
        <v>0</v>
      </c>
      <c r="K77" s="7">
        <v>0</v>
      </c>
      <c r="L77" s="7">
        <v>0</v>
      </c>
      <c r="M77" s="16">
        <f t="shared" si="3"/>
        <v>0</v>
      </c>
      <c r="N77" s="7">
        <v>0</v>
      </c>
      <c r="O77" s="7">
        <v>0</v>
      </c>
      <c r="P77" s="7">
        <v>0</v>
      </c>
      <c r="Q77" s="16">
        <f t="shared" si="4"/>
        <v>0</v>
      </c>
    </row>
    <row r="78" spans="1:17" x14ac:dyDescent="0.2">
      <c r="A78" s="15" t="s">
        <v>61</v>
      </c>
      <c r="B78" s="7">
        <v>462453429.41000003</v>
      </c>
      <c r="C78" s="7">
        <v>0</v>
      </c>
      <c r="D78" s="7">
        <v>462453429.41000003</v>
      </c>
      <c r="E78" s="16">
        <f t="shared" si="1"/>
        <v>2656.4501048900838</v>
      </c>
      <c r="F78" s="7">
        <v>2050763.69</v>
      </c>
      <c r="G78" s="7">
        <v>0</v>
      </c>
      <c r="H78" s="7">
        <v>2050763.69</v>
      </c>
      <c r="I78" s="16">
        <f t="shared" si="2"/>
        <v>1202.7939530791789</v>
      </c>
      <c r="J78" s="7">
        <v>22544813.75</v>
      </c>
      <c r="K78" s="7">
        <v>0</v>
      </c>
      <c r="L78" s="7">
        <v>22544813.75</v>
      </c>
      <c r="M78" s="16">
        <f t="shared" si="3"/>
        <v>1050.3057884928953</v>
      </c>
      <c r="N78" s="7">
        <v>437857851.97000003</v>
      </c>
      <c r="O78" s="7">
        <v>0</v>
      </c>
      <c r="P78" s="7">
        <v>437857851.97000003</v>
      </c>
      <c r="Q78" s="16">
        <f t="shared" si="4"/>
        <v>2901.3156368732484</v>
      </c>
    </row>
    <row r="79" spans="1:17" x14ac:dyDescent="0.2">
      <c r="A79" s="15" t="s">
        <v>62</v>
      </c>
      <c r="B79" s="7">
        <v>40921138.670000002</v>
      </c>
      <c r="C79" s="7">
        <v>0</v>
      </c>
      <c r="D79" s="7">
        <v>40921138.670000002</v>
      </c>
      <c r="E79" s="16">
        <f t="shared" ref="E79:E83" si="5">D79/$C$5</f>
        <v>235.06142715998323</v>
      </c>
      <c r="F79" s="7">
        <v>14337.21</v>
      </c>
      <c r="G79" s="7">
        <v>0</v>
      </c>
      <c r="H79" s="7">
        <v>14337.21</v>
      </c>
      <c r="I79" s="16">
        <f t="shared" ref="I79:I83" si="6">H79/$C$6</f>
        <v>8.4089208211143696</v>
      </c>
      <c r="J79" s="7">
        <v>2059239.48</v>
      </c>
      <c r="K79" s="7">
        <v>0</v>
      </c>
      <c r="L79" s="7">
        <v>2059239.48</v>
      </c>
      <c r="M79" s="16">
        <f t="shared" ref="M79:M83" si="7">L79/$C$7</f>
        <v>95.934753319357085</v>
      </c>
      <c r="N79" s="7">
        <v>38847561.979999997</v>
      </c>
      <c r="O79" s="7">
        <v>0</v>
      </c>
      <c r="P79" s="7">
        <v>38847561.979999997</v>
      </c>
      <c r="Q79" s="16">
        <f t="shared" ref="Q79:Q83" si="8">P79/$C$8</f>
        <v>257.41011271096033</v>
      </c>
    </row>
    <row r="80" spans="1:17" x14ac:dyDescent="0.2">
      <c r="A80" s="15" t="s">
        <v>63</v>
      </c>
      <c r="B80" s="7">
        <v>52768.05</v>
      </c>
      <c r="C80" s="7">
        <v>0</v>
      </c>
      <c r="D80" s="7">
        <v>52768.05</v>
      </c>
      <c r="E80" s="16">
        <f t="shared" si="5"/>
        <v>0.30311309862310226</v>
      </c>
      <c r="F80" s="7">
        <v>0</v>
      </c>
      <c r="G80" s="7">
        <v>0</v>
      </c>
      <c r="H80" s="7">
        <v>0</v>
      </c>
      <c r="I80" s="16">
        <f t="shared" si="6"/>
        <v>0</v>
      </c>
      <c r="J80" s="7">
        <v>16910.11</v>
      </c>
      <c r="K80" s="7">
        <v>0</v>
      </c>
      <c r="L80" s="7">
        <v>16910.11</v>
      </c>
      <c r="M80" s="16">
        <f t="shared" si="7"/>
        <v>0.78779920801304448</v>
      </c>
      <c r="N80" s="7">
        <v>35857.94</v>
      </c>
      <c r="O80" s="7">
        <v>0</v>
      </c>
      <c r="P80" s="7">
        <v>35857.94</v>
      </c>
      <c r="Q80" s="16">
        <f t="shared" si="8"/>
        <v>0.23760040287045198</v>
      </c>
    </row>
    <row r="81" spans="1:17" x14ac:dyDescent="0.2">
      <c r="A81" s="15" t="s">
        <v>64</v>
      </c>
      <c r="B81" s="7">
        <v>7419464.8300000001</v>
      </c>
      <c r="C81" s="7">
        <v>0</v>
      </c>
      <c r="D81" s="7">
        <v>7419464.8300000001</v>
      </c>
      <c r="E81" s="16">
        <f t="shared" si="5"/>
        <v>42.619292824851939</v>
      </c>
      <c r="F81" s="7">
        <v>144.47999999999999</v>
      </c>
      <c r="G81" s="7">
        <v>0</v>
      </c>
      <c r="H81" s="7">
        <v>144.47999999999999</v>
      </c>
      <c r="I81" s="16">
        <f t="shared" si="6"/>
        <v>8.4739002932551308E-2</v>
      </c>
      <c r="J81" s="7">
        <v>1381315.77</v>
      </c>
      <c r="K81" s="7">
        <v>0</v>
      </c>
      <c r="L81" s="7">
        <v>1381315.77</v>
      </c>
      <c r="M81" s="16">
        <f t="shared" si="7"/>
        <v>64.352004192872116</v>
      </c>
      <c r="N81" s="7">
        <v>6038004.5800000001</v>
      </c>
      <c r="O81" s="7">
        <v>0</v>
      </c>
      <c r="P81" s="7">
        <v>6038004.5800000001</v>
      </c>
      <c r="Q81" s="16">
        <f t="shared" si="8"/>
        <v>40.008776877356425</v>
      </c>
    </row>
    <row r="82" spans="1:17" x14ac:dyDescent="0.2">
      <c r="A82" s="15" t="s">
        <v>65</v>
      </c>
      <c r="B82" s="7">
        <v>194627.18</v>
      </c>
      <c r="C82" s="7">
        <v>0</v>
      </c>
      <c r="D82" s="7">
        <v>194627.18</v>
      </c>
      <c r="E82" s="16">
        <f t="shared" si="5"/>
        <v>1.1179880174855101</v>
      </c>
      <c r="F82" s="7">
        <v>0</v>
      </c>
      <c r="G82" s="7">
        <v>0</v>
      </c>
      <c r="H82" s="7">
        <v>0</v>
      </c>
      <c r="I82" s="16">
        <f t="shared" si="6"/>
        <v>0</v>
      </c>
      <c r="J82" s="7">
        <v>0</v>
      </c>
      <c r="K82" s="7">
        <v>0</v>
      </c>
      <c r="L82" s="7">
        <v>0</v>
      </c>
      <c r="M82" s="16">
        <f t="shared" si="7"/>
        <v>0</v>
      </c>
      <c r="N82" s="7">
        <v>194627.18</v>
      </c>
      <c r="O82" s="7">
        <v>0</v>
      </c>
      <c r="P82" s="7">
        <v>194627.18</v>
      </c>
      <c r="Q82" s="16">
        <f t="shared" si="8"/>
        <v>1.2896305916497146</v>
      </c>
    </row>
    <row r="83" spans="1:17" x14ac:dyDescent="0.2">
      <c r="A83" s="15" t="s">
        <v>66</v>
      </c>
      <c r="B83" s="7">
        <v>11025770.82</v>
      </c>
      <c r="C83" s="7">
        <v>0</v>
      </c>
      <c r="D83" s="7">
        <v>11025770.82</v>
      </c>
      <c r="E83" s="16">
        <f t="shared" si="5"/>
        <v>63.334831549742368</v>
      </c>
      <c r="F83" s="7">
        <v>0</v>
      </c>
      <c r="G83" s="7">
        <v>0</v>
      </c>
      <c r="H83" s="7">
        <v>0</v>
      </c>
      <c r="I83" s="16">
        <f t="shared" si="6"/>
        <v>0</v>
      </c>
      <c r="J83" s="7">
        <v>218375</v>
      </c>
      <c r="K83" s="7">
        <v>0</v>
      </c>
      <c r="L83" s="7">
        <v>218375</v>
      </c>
      <c r="M83" s="16">
        <f t="shared" si="7"/>
        <v>10.173538318192406</v>
      </c>
      <c r="N83" s="7">
        <v>10807395.82</v>
      </c>
      <c r="O83" s="7">
        <v>0</v>
      </c>
      <c r="P83" s="7">
        <v>10807395.82</v>
      </c>
      <c r="Q83" s="16">
        <f t="shared" si="8"/>
        <v>71.611520372125071</v>
      </c>
    </row>
    <row r="85" spans="1:17" x14ac:dyDescent="0.2">
      <c r="A85" s="19" t="s">
        <v>94</v>
      </c>
    </row>
    <row r="86" spans="1:17" x14ac:dyDescent="0.2">
      <c r="A86" s="1" t="s">
        <v>95</v>
      </c>
    </row>
    <row r="87" spans="1:17" x14ac:dyDescent="0.2">
      <c r="A87" s="1" t="s">
        <v>96</v>
      </c>
    </row>
    <row r="88" spans="1:17" x14ac:dyDescent="0.2">
      <c r="A88" s="1" t="s">
        <v>97</v>
      </c>
    </row>
    <row r="89" spans="1:17" x14ac:dyDescent="0.2">
      <c r="A89" s="1" t="s">
        <v>98</v>
      </c>
    </row>
    <row r="90" spans="1:17" x14ac:dyDescent="0.2">
      <c r="A90" s="1" t="s">
        <v>109</v>
      </c>
    </row>
  </sheetData>
  <mergeCells count="8">
    <mergeCell ref="A1:Q1"/>
    <mergeCell ref="A2:Q2"/>
    <mergeCell ref="A3:Q3"/>
    <mergeCell ref="A10:A11"/>
    <mergeCell ref="B10:E10"/>
    <mergeCell ref="F10:I10"/>
    <mergeCell ref="J10:M10"/>
    <mergeCell ref="N10:Q10"/>
  </mergeCells>
  <printOptions horizontalCentered="1"/>
  <pageMargins left="0.2" right="0.2" top="0.2" bottom="0.15" header="0.3" footer="0.3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A76" workbookViewId="0">
      <selection activeCell="A93" sqref="A93"/>
    </sheetView>
  </sheetViews>
  <sheetFormatPr defaultRowHeight="11.25" x14ac:dyDescent="0.2"/>
  <cols>
    <col min="1" max="1" width="41" style="1" customWidth="1"/>
    <col min="2" max="3" width="11.28515625" style="1" customWidth="1"/>
    <col min="4" max="4" width="11.7109375" style="1" bestFit="1" customWidth="1"/>
    <col min="5" max="13" width="11.28515625" style="1" customWidth="1"/>
    <col min="14" max="17" width="11.7109375" style="1" customWidth="1"/>
    <col min="18" max="16384" width="9.140625" style="1"/>
  </cols>
  <sheetData>
    <row r="1" spans="1:17" ht="20.25" customHeight="1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.75" customHeight="1" x14ac:dyDescent="0.2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8.75" customHeight="1" x14ac:dyDescent="0.2">
      <c r="A3" s="22" t="s">
        <v>90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37.5" customHeight="1" x14ac:dyDescent="0.2">
      <c r="A4" s="2" t="s">
        <v>69</v>
      </c>
      <c r="B4" s="2" t="s">
        <v>70</v>
      </c>
      <c r="C4" s="2" t="s">
        <v>71</v>
      </c>
      <c r="D4" s="2" t="s">
        <v>72</v>
      </c>
      <c r="E4" s="2" t="s">
        <v>73</v>
      </c>
    </row>
    <row r="5" spans="1:17" x14ac:dyDescent="0.2">
      <c r="A5" s="3" t="s">
        <v>74</v>
      </c>
      <c r="B5" s="4">
        <f>SUM(B6:B8)</f>
        <v>4756</v>
      </c>
      <c r="C5" s="4">
        <f>SUM(C6:C8)</f>
        <v>55372</v>
      </c>
      <c r="D5" s="5">
        <f>C5/B5</f>
        <v>11.64255677039529</v>
      </c>
      <c r="E5" s="6">
        <f>E12*12</f>
        <v>80116.661163042692</v>
      </c>
    </row>
    <row r="6" spans="1:17" x14ac:dyDescent="0.2">
      <c r="A6" s="3" t="s">
        <v>75</v>
      </c>
      <c r="B6" s="7">
        <v>41</v>
      </c>
      <c r="C6" s="7">
        <v>459</v>
      </c>
      <c r="D6" s="8">
        <f t="shared" ref="D6:D8" si="0">C6/B6</f>
        <v>11.195121951219512</v>
      </c>
      <c r="E6" s="9">
        <f>I12*12</f>
        <v>143997.83006535951</v>
      </c>
    </row>
    <row r="7" spans="1:17" x14ac:dyDescent="0.2">
      <c r="A7" s="3" t="s">
        <v>76</v>
      </c>
      <c r="B7" s="7">
        <v>383</v>
      </c>
      <c r="C7" s="7">
        <v>4438</v>
      </c>
      <c r="D7" s="8">
        <f t="shared" si="0"/>
        <v>11.587467362924283</v>
      </c>
      <c r="E7" s="9">
        <f>M12*12</f>
        <v>71427.135304191092</v>
      </c>
    </row>
    <row r="8" spans="1:17" x14ac:dyDescent="0.2">
      <c r="A8" s="3" t="s">
        <v>77</v>
      </c>
      <c r="B8" s="7">
        <v>4332</v>
      </c>
      <c r="C8" s="7">
        <v>50475</v>
      </c>
      <c r="D8" s="8">
        <f t="shared" si="0"/>
        <v>11.651662049861496</v>
      </c>
      <c r="E8" s="9">
        <f>Q12*12</f>
        <v>80299.77476849925</v>
      </c>
    </row>
    <row r="10" spans="1:17" ht="15" customHeight="1" x14ac:dyDescent="0.2">
      <c r="A10" s="23" t="s">
        <v>78</v>
      </c>
      <c r="B10" s="23" t="s">
        <v>79</v>
      </c>
      <c r="C10" s="23"/>
      <c r="D10" s="23"/>
      <c r="E10" s="23"/>
      <c r="F10" s="23" t="s">
        <v>75</v>
      </c>
      <c r="G10" s="23"/>
      <c r="H10" s="23"/>
      <c r="I10" s="23"/>
      <c r="J10" s="23" t="s">
        <v>76</v>
      </c>
      <c r="K10" s="23"/>
      <c r="L10" s="23"/>
      <c r="M10" s="23"/>
      <c r="N10" s="23" t="s">
        <v>77</v>
      </c>
      <c r="O10" s="23"/>
      <c r="P10" s="23"/>
      <c r="Q10" s="23"/>
    </row>
    <row r="11" spans="1:17" ht="38.25" customHeight="1" x14ac:dyDescent="0.2">
      <c r="A11" s="23"/>
      <c r="B11" s="2" t="s">
        <v>80</v>
      </c>
      <c r="C11" s="2" t="s">
        <v>81</v>
      </c>
      <c r="D11" s="2" t="s">
        <v>82</v>
      </c>
      <c r="E11" s="2" t="s">
        <v>83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80</v>
      </c>
      <c r="O11" s="2" t="s">
        <v>81</v>
      </c>
      <c r="P11" s="2" t="s">
        <v>82</v>
      </c>
      <c r="Q11" s="2" t="s">
        <v>83</v>
      </c>
    </row>
    <row r="12" spans="1:17" x14ac:dyDescent="0.2">
      <c r="A12" s="10" t="s">
        <v>74</v>
      </c>
      <c r="B12" s="11">
        <f>SUM(B14:B24)+SUM(B31:B83)</f>
        <v>343249804.46000004</v>
      </c>
      <c r="C12" s="11">
        <f>SUM(C14:C83)</f>
        <v>26435175.699999999</v>
      </c>
      <c r="D12" s="11">
        <f>SUM(D14:D24)+SUM(D31:D83)</f>
        <v>369684980.16000003</v>
      </c>
      <c r="E12" s="12">
        <f>D12/$C$5</f>
        <v>6676.388430253558</v>
      </c>
      <c r="F12" s="11">
        <f>SUM(F14:F24)+SUM(F31:F83)</f>
        <v>2911454.7499999995</v>
      </c>
      <c r="G12" s="11">
        <f>SUM(G14:G83)</f>
        <v>2596462.25</v>
      </c>
      <c r="H12" s="11">
        <f>SUM(H14:H24)+SUM(H31:H83)</f>
        <v>5507917.0000000009</v>
      </c>
      <c r="I12" s="12">
        <f>H12/$C$6</f>
        <v>11999.819172113292</v>
      </c>
      <c r="J12" s="11">
        <f>SUM(J14:J24)+SUM(J31:J83)</f>
        <v>22987728.789999999</v>
      </c>
      <c r="K12" s="11">
        <f>SUM(K14:K83)</f>
        <v>3428406.75</v>
      </c>
      <c r="L12" s="11">
        <f>SUM(L14:L24)+SUM(L31:L83)</f>
        <v>26416135.540000007</v>
      </c>
      <c r="M12" s="12">
        <f>L12/$C$7</f>
        <v>5952.2612753492576</v>
      </c>
      <c r="N12" s="11">
        <f>SUM(N14:N24)+SUM(N31:N83)</f>
        <v>317350620.91999996</v>
      </c>
      <c r="O12" s="11">
        <f>SUM(O14:O83)</f>
        <v>20410306.699999996</v>
      </c>
      <c r="P12" s="11">
        <f>SUM(P14:P24)+SUM(P31:P83)</f>
        <v>337760927.61999995</v>
      </c>
      <c r="Q12" s="12">
        <f>P12/$C$8</f>
        <v>6691.6478973749372</v>
      </c>
    </row>
    <row r="13" spans="1:17" x14ac:dyDescent="0.2">
      <c r="A13" s="13" t="s">
        <v>84</v>
      </c>
      <c r="B13" s="11"/>
      <c r="C13" s="11"/>
      <c r="D13" s="11"/>
      <c r="E13" s="14"/>
      <c r="F13" s="11"/>
      <c r="G13" s="11"/>
      <c r="H13" s="11"/>
      <c r="I13" s="14"/>
      <c r="J13" s="11"/>
      <c r="K13" s="11"/>
      <c r="L13" s="11"/>
      <c r="M13" s="14"/>
      <c r="N13" s="11"/>
      <c r="O13" s="11"/>
      <c r="P13" s="11"/>
      <c r="Q13" s="14"/>
    </row>
    <row r="14" spans="1:17" x14ac:dyDescent="0.2">
      <c r="A14" s="15" t="s">
        <v>0</v>
      </c>
      <c r="B14" s="7">
        <v>1245202.2</v>
      </c>
      <c r="C14" s="7">
        <v>0</v>
      </c>
      <c r="D14" s="7">
        <v>1245202.2</v>
      </c>
      <c r="E14" s="16">
        <f>D14/$C$5</f>
        <v>22.487939752943724</v>
      </c>
      <c r="F14" s="7">
        <v>17497.72</v>
      </c>
      <c r="G14" s="7">
        <v>0</v>
      </c>
      <c r="H14" s="7">
        <v>17497.72</v>
      </c>
      <c r="I14" s="16">
        <f>H14/$C$6</f>
        <v>38.121394335511987</v>
      </c>
      <c r="J14" s="7">
        <v>1227704.48</v>
      </c>
      <c r="K14" s="7">
        <v>0</v>
      </c>
      <c r="L14" s="7">
        <v>1227704.48</v>
      </c>
      <c r="M14" s="16">
        <f>L14/$C$7</f>
        <v>276.63462821090582</v>
      </c>
      <c r="N14" s="7">
        <v>0</v>
      </c>
      <c r="O14" s="7">
        <v>0</v>
      </c>
      <c r="P14" s="7">
        <v>0</v>
      </c>
      <c r="Q14" s="16">
        <f>P14/$C$8</f>
        <v>0</v>
      </c>
    </row>
    <row r="15" spans="1:17" x14ac:dyDescent="0.2">
      <c r="A15" s="15" t="s">
        <v>1</v>
      </c>
      <c r="B15" s="7">
        <v>214724.37</v>
      </c>
      <c r="C15" s="7">
        <v>922192.63</v>
      </c>
      <c r="D15" s="7">
        <v>1136917</v>
      </c>
      <c r="E15" s="16">
        <f t="shared" ref="E15:E78" si="1">D15/$C$5</f>
        <v>20.532344867442028</v>
      </c>
      <c r="F15" s="7">
        <v>1083.45</v>
      </c>
      <c r="G15" s="7">
        <v>24999.21</v>
      </c>
      <c r="H15" s="7">
        <v>26082.66</v>
      </c>
      <c r="I15" s="16">
        <f t="shared" ref="I15:I78" si="2">H15/$C$6</f>
        <v>56.824967320261436</v>
      </c>
      <c r="J15" s="7">
        <v>14860.54</v>
      </c>
      <c r="K15" s="7">
        <v>97515.96</v>
      </c>
      <c r="L15" s="7">
        <v>112376.5</v>
      </c>
      <c r="M15" s="16">
        <f t="shared" ref="M15:M78" si="3">L15/$C$7</f>
        <v>25.321428571428573</v>
      </c>
      <c r="N15" s="7">
        <v>198780.38</v>
      </c>
      <c r="O15" s="7">
        <v>799677.46</v>
      </c>
      <c r="P15" s="7">
        <v>998457.84</v>
      </c>
      <c r="Q15" s="16">
        <f t="shared" ref="Q15:Q78" si="4">P15/$C$8</f>
        <v>19.781235066864784</v>
      </c>
    </row>
    <row r="16" spans="1:17" x14ac:dyDescent="0.2">
      <c r="A16" s="15" t="s">
        <v>2</v>
      </c>
      <c r="B16" s="7">
        <v>238274.95</v>
      </c>
      <c r="C16" s="7">
        <v>0</v>
      </c>
      <c r="D16" s="7">
        <v>238274.95</v>
      </c>
      <c r="E16" s="16">
        <f t="shared" si="1"/>
        <v>4.303166762984902</v>
      </c>
      <c r="F16" s="7">
        <v>15729.4</v>
      </c>
      <c r="G16" s="7">
        <v>0</v>
      </c>
      <c r="H16" s="7">
        <v>15729.4</v>
      </c>
      <c r="I16" s="16">
        <f t="shared" si="2"/>
        <v>34.268845315904137</v>
      </c>
      <c r="J16" s="7">
        <v>222545.55</v>
      </c>
      <c r="K16" s="7">
        <v>0</v>
      </c>
      <c r="L16" s="7">
        <v>222545.55</v>
      </c>
      <c r="M16" s="16">
        <f t="shared" si="3"/>
        <v>50.145459666516444</v>
      </c>
      <c r="N16" s="7">
        <v>0</v>
      </c>
      <c r="O16" s="7">
        <v>0</v>
      </c>
      <c r="P16" s="7">
        <v>0</v>
      </c>
      <c r="Q16" s="16">
        <f t="shared" si="4"/>
        <v>0</v>
      </c>
    </row>
    <row r="17" spans="1:17" x14ac:dyDescent="0.2">
      <c r="A17" s="15" t="s">
        <v>3</v>
      </c>
      <c r="B17" s="7">
        <v>163376.29</v>
      </c>
      <c r="C17" s="7">
        <v>0</v>
      </c>
      <c r="D17" s="7">
        <v>163376.29</v>
      </c>
      <c r="E17" s="16">
        <f t="shared" si="1"/>
        <v>2.9505217438416529</v>
      </c>
      <c r="F17" s="7">
        <v>0</v>
      </c>
      <c r="G17" s="7">
        <v>0</v>
      </c>
      <c r="H17" s="7">
        <v>0</v>
      </c>
      <c r="I17" s="16">
        <f t="shared" si="2"/>
        <v>0</v>
      </c>
      <c r="J17" s="7">
        <v>134247.6</v>
      </c>
      <c r="K17" s="7">
        <v>0</v>
      </c>
      <c r="L17" s="7">
        <v>134247.6</v>
      </c>
      <c r="M17" s="16">
        <f t="shared" si="3"/>
        <v>30.249571879224877</v>
      </c>
      <c r="N17" s="7">
        <v>29128.69</v>
      </c>
      <c r="O17" s="7">
        <v>0</v>
      </c>
      <c r="P17" s="7">
        <v>29128.69</v>
      </c>
      <c r="Q17" s="16">
        <f t="shared" si="4"/>
        <v>0.57709143140168395</v>
      </c>
    </row>
    <row r="18" spans="1:17" x14ac:dyDescent="0.2">
      <c r="A18" s="15" t="s">
        <v>4</v>
      </c>
      <c r="B18" s="7">
        <v>17415.12</v>
      </c>
      <c r="C18" s="7">
        <v>0</v>
      </c>
      <c r="D18" s="7">
        <v>17415.12</v>
      </c>
      <c r="E18" s="16">
        <f t="shared" si="1"/>
        <v>0.31451130535288591</v>
      </c>
      <c r="F18" s="7">
        <v>0</v>
      </c>
      <c r="G18" s="7">
        <v>0</v>
      </c>
      <c r="H18" s="7">
        <v>0</v>
      </c>
      <c r="I18" s="16">
        <f t="shared" si="2"/>
        <v>0</v>
      </c>
      <c r="J18" s="7">
        <v>0</v>
      </c>
      <c r="K18" s="7">
        <v>0</v>
      </c>
      <c r="L18" s="7">
        <v>0</v>
      </c>
      <c r="M18" s="16">
        <f t="shared" si="3"/>
        <v>0</v>
      </c>
      <c r="N18" s="7">
        <v>17415.12</v>
      </c>
      <c r="O18" s="7">
        <v>0</v>
      </c>
      <c r="P18" s="7">
        <v>17415.12</v>
      </c>
      <c r="Q18" s="16">
        <f t="shared" si="4"/>
        <v>0.34502466567607726</v>
      </c>
    </row>
    <row r="19" spans="1:17" x14ac:dyDescent="0.2">
      <c r="A19" s="15" t="s">
        <v>5</v>
      </c>
      <c r="B19" s="7">
        <v>325488.55</v>
      </c>
      <c r="C19" s="7">
        <v>0</v>
      </c>
      <c r="D19" s="7">
        <v>325488.55</v>
      </c>
      <c r="E19" s="16">
        <f t="shared" si="1"/>
        <v>5.8782155240915985</v>
      </c>
      <c r="F19" s="7">
        <v>1589</v>
      </c>
      <c r="G19" s="7">
        <v>0</v>
      </c>
      <c r="H19" s="7">
        <v>1589</v>
      </c>
      <c r="I19" s="16">
        <f t="shared" si="2"/>
        <v>3.4618736383442266</v>
      </c>
      <c r="J19" s="7">
        <v>14564.55</v>
      </c>
      <c r="K19" s="7">
        <v>0</v>
      </c>
      <c r="L19" s="7">
        <v>14564.55</v>
      </c>
      <c r="M19" s="16">
        <f t="shared" si="3"/>
        <v>3.2817823343848578</v>
      </c>
      <c r="N19" s="7">
        <v>309335</v>
      </c>
      <c r="O19" s="7">
        <v>0</v>
      </c>
      <c r="P19" s="7">
        <v>309335</v>
      </c>
      <c r="Q19" s="16">
        <f t="shared" si="4"/>
        <v>6.128479445269936</v>
      </c>
    </row>
    <row r="20" spans="1:17" x14ac:dyDescent="0.2">
      <c r="A20" s="15" t="s">
        <v>6</v>
      </c>
      <c r="B20" s="7">
        <v>247431.58</v>
      </c>
      <c r="C20" s="7">
        <v>1208980.93</v>
      </c>
      <c r="D20" s="7">
        <v>1456412.51</v>
      </c>
      <c r="E20" s="16">
        <f t="shared" si="1"/>
        <v>26.302328071949724</v>
      </c>
      <c r="F20" s="7">
        <v>3425.09</v>
      </c>
      <c r="G20" s="7">
        <v>62928.09</v>
      </c>
      <c r="H20" s="7">
        <v>66353.179999999993</v>
      </c>
      <c r="I20" s="16">
        <f t="shared" si="2"/>
        <v>144.56030501089325</v>
      </c>
      <c r="J20" s="7">
        <v>29590.12</v>
      </c>
      <c r="K20" s="7">
        <v>107505.85</v>
      </c>
      <c r="L20" s="7">
        <v>137095.97</v>
      </c>
      <c r="M20" s="16">
        <f t="shared" si="3"/>
        <v>30.89138575935106</v>
      </c>
      <c r="N20" s="7">
        <v>214416.37</v>
      </c>
      <c r="O20" s="7">
        <v>1038546.99</v>
      </c>
      <c r="P20" s="7">
        <v>1252963.3600000001</v>
      </c>
      <c r="Q20" s="16">
        <f t="shared" si="4"/>
        <v>24.823444477464093</v>
      </c>
    </row>
    <row r="21" spans="1:17" x14ac:dyDescent="0.2">
      <c r="A21" s="15" t="s">
        <v>85</v>
      </c>
      <c r="B21" s="7">
        <v>1017783.64</v>
      </c>
      <c r="C21" s="7">
        <v>2970950.94</v>
      </c>
      <c r="D21" s="7">
        <v>3988734.58</v>
      </c>
      <c r="E21" s="16">
        <f t="shared" si="1"/>
        <v>72.035226829444483</v>
      </c>
      <c r="F21" s="7">
        <v>17419.87</v>
      </c>
      <c r="G21" s="7">
        <v>136255.37</v>
      </c>
      <c r="H21" s="7">
        <v>153675.24</v>
      </c>
      <c r="I21" s="16">
        <f t="shared" si="2"/>
        <v>334.80444444444441</v>
      </c>
      <c r="J21" s="7">
        <v>263933.42</v>
      </c>
      <c r="K21" s="7">
        <v>612684.9</v>
      </c>
      <c r="L21" s="7">
        <v>876618.32</v>
      </c>
      <c r="M21" s="16">
        <f t="shared" si="3"/>
        <v>197.52553402433529</v>
      </c>
      <c r="N21" s="7">
        <v>736430.35</v>
      </c>
      <c r="O21" s="7">
        <v>2222010.67</v>
      </c>
      <c r="P21" s="7">
        <v>2958441.02</v>
      </c>
      <c r="Q21" s="16">
        <f t="shared" si="4"/>
        <v>58.612006339772165</v>
      </c>
    </row>
    <row r="22" spans="1:17" x14ac:dyDescent="0.2">
      <c r="A22" s="15" t="s">
        <v>7</v>
      </c>
      <c r="B22" s="7">
        <v>117648.28</v>
      </c>
      <c r="C22" s="7">
        <v>454845.05</v>
      </c>
      <c r="D22" s="7">
        <v>572493.32999999996</v>
      </c>
      <c r="E22" s="16">
        <f t="shared" si="1"/>
        <v>10.339040128584843</v>
      </c>
      <c r="F22" s="7">
        <v>1214.98</v>
      </c>
      <c r="G22" s="7">
        <v>9947.2999999999993</v>
      </c>
      <c r="H22" s="7">
        <v>11162.28</v>
      </c>
      <c r="I22" s="16">
        <f t="shared" si="2"/>
        <v>24.318692810457517</v>
      </c>
      <c r="J22" s="7">
        <v>12569.67</v>
      </c>
      <c r="K22" s="7">
        <v>62293.32</v>
      </c>
      <c r="L22" s="7">
        <v>74862.990000000005</v>
      </c>
      <c r="M22" s="16">
        <f t="shared" si="3"/>
        <v>16.868632266786843</v>
      </c>
      <c r="N22" s="7">
        <v>103863.63</v>
      </c>
      <c r="O22" s="7">
        <v>382604.43</v>
      </c>
      <c r="P22" s="7">
        <v>486468.06</v>
      </c>
      <c r="Q22" s="16">
        <f t="shared" si="4"/>
        <v>9.6378020802377407</v>
      </c>
    </row>
    <row r="23" spans="1:17" x14ac:dyDescent="0.2">
      <c r="A23" s="15" t="s">
        <v>8</v>
      </c>
      <c r="B23" s="7">
        <v>33.54</v>
      </c>
      <c r="C23" s="7">
        <v>0</v>
      </c>
      <c r="D23" s="7">
        <v>33.54</v>
      </c>
      <c r="E23" s="16">
        <f t="shared" si="1"/>
        <v>6.0572130318572559E-4</v>
      </c>
      <c r="F23" s="7">
        <v>0</v>
      </c>
      <c r="G23" s="7">
        <v>0</v>
      </c>
      <c r="H23" s="7">
        <v>0</v>
      </c>
      <c r="I23" s="16">
        <f t="shared" si="2"/>
        <v>0</v>
      </c>
      <c r="J23" s="7">
        <v>0</v>
      </c>
      <c r="K23" s="7">
        <v>0</v>
      </c>
      <c r="L23" s="7">
        <v>0</v>
      </c>
      <c r="M23" s="16">
        <f t="shared" si="3"/>
        <v>0</v>
      </c>
      <c r="N23" s="7">
        <v>33.54</v>
      </c>
      <c r="O23" s="7">
        <v>0</v>
      </c>
      <c r="P23" s="7">
        <v>33.54</v>
      </c>
      <c r="Q23" s="16">
        <f t="shared" si="4"/>
        <v>6.6448736998514111E-4</v>
      </c>
    </row>
    <row r="24" spans="1:17" x14ac:dyDescent="0.2">
      <c r="A24" s="15" t="s">
        <v>9</v>
      </c>
      <c r="B24" s="7">
        <f>SUM(B25:B30)</f>
        <v>915315.24</v>
      </c>
      <c r="C24" s="7">
        <v>270885.71000000002</v>
      </c>
      <c r="D24" s="7">
        <f>B24+C24</f>
        <v>1186200.95</v>
      </c>
      <c r="E24" s="16">
        <f t="shared" si="1"/>
        <v>21.422396698692481</v>
      </c>
      <c r="F24" s="7">
        <f>SUM(F25:F30)</f>
        <v>10012.790000000001</v>
      </c>
      <c r="G24" s="7">
        <v>15716.14</v>
      </c>
      <c r="H24" s="7">
        <f>F24+G24</f>
        <v>25728.93</v>
      </c>
      <c r="I24" s="16">
        <f t="shared" si="2"/>
        <v>56.054313725490196</v>
      </c>
      <c r="J24" s="7">
        <f>SUM(J25:J30)</f>
        <v>758844.41</v>
      </c>
      <c r="K24" s="7">
        <v>114602.63</v>
      </c>
      <c r="L24" s="7">
        <f>J24+K24</f>
        <v>873447.04</v>
      </c>
      <c r="M24" s="16">
        <f t="shared" si="3"/>
        <v>196.81095989184317</v>
      </c>
      <c r="N24" s="7">
        <f>SUM(N25:N30)</f>
        <v>146458.03999999998</v>
      </c>
      <c r="O24" s="7">
        <v>140566.94</v>
      </c>
      <c r="P24" s="7">
        <f>N24+O24</f>
        <v>287024.98</v>
      </c>
      <c r="Q24" s="16">
        <f t="shared" si="4"/>
        <v>5.6864780584447745</v>
      </c>
    </row>
    <row r="25" spans="1:17" x14ac:dyDescent="0.2">
      <c r="A25" s="15" t="s">
        <v>10</v>
      </c>
      <c r="B25" s="7">
        <v>50591.16</v>
      </c>
      <c r="C25" s="7">
        <v>0</v>
      </c>
      <c r="D25" s="7">
        <v>50591.16</v>
      </c>
      <c r="E25" s="16">
        <f t="shared" si="1"/>
        <v>0.91365961135592</v>
      </c>
      <c r="F25" s="7">
        <v>0</v>
      </c>
      <c r="G25" s="7">
        <v>0</v>
      </c>
      <c r="H25" s="7">
        <v>0</v>
      </c>
      <c r="I25" s="16">
        <f t="shared" si="2"/>
        <v>0</v>
      </c>
      <c r="J25" s="7">
        <v>50321.36</v>
      </c>
      <c r="K25" s="7">
        <v>0</v>
      </c>
      <c r="L25" s="7">
        <v>50321.36</v>
      </c>
      <c r="M25" s="16">
        <f t="shared" si="3"/>
        <v>11.338747183415954</v>
      </c>
      <c r="N25" s="7">
        <v>269.8</v>
      </c>
      <c r="O25" s="7">
        <v>0</v>
      </c>
      <c r="P25" s="7">
        <v>269.8</v>
      </c>
      <c r="Q25" s="16">
        <f t="shared" si="4"/>
        <v>5.3452204061416545E-3</v>
      </c>
    </row>
    <row r="26" spans="1:17" x14ac:dyDescent="0.2">
      <c r="A26" s="15" t="s">
        <v>11</v>
      </c>
      <c r="B26" s="7">
        <v>707103.16</v>
      </c>
      <c r="C26" s="7">
        <v>0</v>
      </c>
      <c r="D26" s="7">
        <v>707103.16</v>
      </c>
      <c r="E26" s="16">
        <f t="shared" si="1"/>
        <v>12.77004912230008</v>
      </c>
      <c r="F26" s="7">
        <v>9860.11</v>
      </c>
      <c r="G26" s="7">
        <v>0</v>
      </c>
      <c r="H26" s="7">
        <v>9860.11</v>
      </c>
      <c r="I26" s="16">
        <f t="shared" si="2"/>
        <v>21.481721132897604</v>
      </c>
      <c r="J26" s="7">
        <v>594999.38</v>
      </c>
      <c r="K26" s="7">
        <v>0</v>
      </c>
      <c r="L26" s="7">
        <v>594999.38</v>
      </c>
      <c r="M26" s="16">
        <f t="shared" si="3"/>
        <v>134.0692609283461</v>
      </c>
      <c r="N26" s="7">
        <v>102243.67</v>
      </c>
      <c r="O26" s="7">
        <v>0</v>
      </c>
      <c r="P26" s="7">
        <v>102243.67</v>
      </c>
      <c r="Q26" s="16">
        <f t="shared" si="4"/>
        <v>2.0256299157999007</v>
      </c>
    </row>
    <row r="27" spans="1:17" x14ac:dyDescent="0.2">
      <c r="A27" s="15" t="s">
        <v>12</v>
      </c>
      <c r="B27" s="7">
        <v>100430.12</v>
      </c>
      <c r="C27" s="7">
        <v>0</v>
      </c>
      <c r="D27" s="7">
        <v>100430.12</v>
      </c>
      <c r="E27" s="16">
        <f t="shared" si="1"/>
        <v>1.8137347395795709</v>
      </c>
      <c r="F27" s="7">
        <v>0</v>
      </c>
      <c r="G27" s="7">
        <v>0</v>
      </c>
      <c r="H27" s="7">
        <v>0</v>
      </c>
      <c r="I27" s="16">
        <f t="shared" si="2"/>
        <v>0</v>
      </c>
      <c r="J27" s="7">
        <v>81470.899999999994</v>
      </c>
      <c r="K27" s="7">
        <v>0</v>
      </c>
      <c r="L27" s="7">
        <v>81470.899999999994</v>
      </c>
      <c r="M27" s="16">
        <f t="shared" si="3"/>
        <v>18.35757097791798</v>
      </c>
      <c r="N27" s="7">
        <v>18959.22</v>
      </c>
      <c r="O27" s="7">
        <v>0</v>
      </c>
      <c r="P27" s="7">
        <v>18959.22</v>
      </c>
      <c r="Q27" s="16">
        <f t="shared" si="4"/>
        <v>0.37561604754829125</v>
      </c>
    </row>
    <row r="28" spans="1:17" x14ac:dyDescent="0.2">
      <c r="A28" s="15" t="s">
        <v>13</v>
      </c>
      <c r="B28" s="7">
        <v>32462.47</v>
      </c>
      <c r="C28" s="7">
        <v>0</v>
      </c>
      <c r="D28" s="7">
        <v>32462.47</v>
      </c>
      <c r="E28" s="16">
        <f t="shared" si="1"/>
        <v>0.58626146788990829</v>
      </c>
      <c r="F28" s="7">
        <v>0</v>
      </c>
      <c r="G28" s="7">
        <v>0</v>
      </c>
      <c r="H28" s="7">
        <v>0</v>
      </c>
      <c r="I28" s="16">
        <f t="shared" si="2"/>
        <v>0</v>
      </c>
      <c r="J28" s="7">
        <v>29561.41</v>
      </c>
      <c r="K28" s="7">
        <v>0</v>
      </c>
      <c r="L28" s="7">
        <v>29561.41</v>
      </c>
      <c r="M28" s="16">
        <f t="shared" si="3"/>
        <v>6.6609756647138347</v>
      </c>
      <c r="N28" s="7">
        <v>2901.06</v>
      </c>
      <c r="O28" s="7">
        <v>0</v>
      </c>
      <c r="P28" s="7">
        <v>2901.06</v>
      </c>
      <c r="Q28" s="16">
        <f t="shared" si="4"/>
        <v>5.7475185735512628E-2</v>
      </c>
    </row>
    <row r="29" spans="1:17" x14ac:dyDescent="0.2">
      <c r="A29" s="15" t="s">
        <v>14</v>
      </c>
      <c r="B29" s="7">
        <v>22437.21</v>
      </c>
      <c r="C29" s="7">
        <v>0</v>
      </c>
      <c r="D29" s="7">
        <v>22437.21</v>
      </c>
      <c r="E29" s="16">
        <f t="shared" si="1"/>
        <v>0.40520858917864622</v>
      </c>
      <c r="F29" s="7">
        <v>0</v>
      </c>
      <c r="G29" s="7">
        <v>0</v>
      </c>
      <c r="H29" s="7">
        <v>0</v>
      </c>
      <c r="I29" s="16">
        <f t="shared" si="2"/>
        <v>0</v>
      </c>
      <c r="J29" s="7">
        <v>657.16</v>
      </c>
      <c r="K29" s="7">
        <v>0</v>
      </c>
      <c r="L29" s="7">
        <v>657.16</v>
      </c>
      <c r="M29" s="16">
        <f t="shared" si="3"/>
        <v>0.1480757097791798</v>
      </c>
      <c r="N29" s="7">
        <v>21780.05</v>
      </c>
      <c r="O29" s="7">
        <v>0</v>
      </c>
      <c r="P29" s="7">
        <v>21780.05</v>
      </c>
      <c r="Q29" s="16">
        <f t="shared" si="4"/>
        <v>0.43150173353145121</v>
      </c>
    </row>
    <row r="30" spans="1:17" x14ac:dyDescent="0.2">
      <c r="A30" s="15" t="s">
        <v>15</v>
      </c>
      <c r="B30" s="7">
        <v>2291.12</v>
      </c>
      <c r="C30" s="7">
        <v>0</v>
      </c>
      <c r="D30" s="7">
        <v>2291.12</v>
      </c>
      <c r="E30" s="16">
        <f t="shared" si="1"/>
        <v>4.1376869175756698E-2</v>
      </c>
      <c r="F30" s="7">
        <v>152.68</v>
      </c>
      <c r="G30" s="7">
        <v>0</v>
      </c>
      <c r="H30" s="7">
        <v>152.68</v>
      </c>
      <c r="I30" s="16">
        <f t="shared" si="2"/>
        <v>0.33263616557734205</v>
      </c>
      <c r="J30" s="7">
        <v>1834.2</v>
      </c>
      <c r="K30" s="7">
        <v>0</v>
      </c>
      <c r="L30" s="7">
        <v>1834.2</v>
      </c>
      <c r="M30" s="16">
        <f t="shared" si="3"/>
        <v>0.41329427670121677</v>
      </c>
      <c r="N30" s="7">
        <v>304.24</v>
      </c>
      <c r="O30" s="7">
        <v>0</v>
      </c>
      <c r="P30" s="7">
        <v>304.24</v>
      </c>
      <c r="Q30" s="16">
        <f t="shared" si="4"/>
        <v>6.0275383853392768E-3</v>
      </c>
    </row>
    <row r="31" spans="1:17" x14ac:dyDescent="0.2">
      <c r="A31" s="15" t="s">
        <v>16</v>
      </c>
      <c r="B31" s="7">
        <v>1013199.58</v>
      </c>
      <c r="C31" s="7">
        <v>811220.46</v>
      </c>
      <c r="D31" s="7">
        <v>1824420.04</v>
      </c>
      <c r="E31" s="16">
        <f t="shared" si="1"/>
        <v>32.948422307303332</v>
      </c>
      <c r="F31" s="7">
        <v>4892.3</v>
      </c>
      <c r="G31" s="7">
        <v>5027.59</v>
      </c>
      <c r="H31" s="7">
        <v>9919.89</v>
      </c>
      <c r="I31" s="16">
        <f t="shared" si="2"/>
        <v>21.611960784313723</v>
      </c>
      <c r="J31" s="7">
        <v>62678.559999999998</v>
      </c>
      <c r="K31" s="7">
        <v>109072.33</v>
      </c>
      <c r="L31" s="7">
        <v>171750.89</v>
      </c>
      <c r="M31" s="16">
        <f t="shared" si="3"/>
        <v>38.700065344749888</v>
      </c>
      <c r="N31" s="7">
        <v>945628.72</v>
      </c>
      <c r="O31" s="7">
        <v>697120.54</v>
      </c>
      <c r="P31" s="7">
        <v>1642749.26</v>
      </c>
      <c r="Q31" s="16">
        <f t="shared" si="4"/>
        <v>32.545800099058937</v>
      </c>
    </row>
    <row r="32" spans="1:17" x14ac:dyDescent="0.2">
      <c r="A32" s="15" t="s">
        <v>17</v>
      </c>
      <c r="B32" s="7">
        <v>1717365.07</v>
      </c>
      <c r="C32" s="7">
        <v>516115.52</v>
      </c>
      <c r="D32" s="7">
        <v>2233480.59</v>
      </c>
      <c r="E32" s="16">
        <f t="shared" si="1"/>
        <v>40.33592050133641</v>
      </c>
      <c r="F32" s="7">
        <v>8699.99</v>
      </c>
      <c r="G32" s="7">
        <v>8436.23</v>
      </c>
      <c r="H32" s="7">
        <v>17136.22</v>
      </c>
      <c r="I32" s="16">
        <f t="shared" si="2"/>
        <v>37.333812636165582</v>
      </c>
      <c r="J32" s="7">
        <v>107101.75999999999</v>
      </c>
      <c r="K32" s="7">
        <v>35892.11</v>
      </c>
      <c r="L32" s="7">
        <v>142993.87</v>
      </c>
      <c r="M32" s="16">
        <f t="shared" si="3"/>
        <v>32.220340243352858</v>
      </c>
      <c r="N32" s="7">
        <v>1601563.32</v>
      </c>
      <c r="O32" s="7">
        <v>471787.18</v>
      </c>
      <c r="P32" s="7">
        <v>2073350.5</v>
      </c>
      <c r="Q32" s="16">
        <f t="shared" si="4"/>
        <v>41.076780584447746</v>
      </c>
    </row>
    <row r="33" spans="1:17" x14ac:dyDescent="0.2">
      <c r="A33" s="15" t="s">
        <v>18</v>
      </c>
      <c r="B33" s="7">
        <v>4563.88</v>
      </c>
      <c r="C33" s="7">
        <v>39873.18</v>
      </c>
      <c r="D33" s="7">
        <v>44437.06</v>
      </c>
      <c r="E33" s="16">
        <f t="shared" si="1"/>
        <v>0.80251860145922127</v>
      </c>
      <c r="F33" s="7">
        <v>27.29</v>
      </c>
      <c r="G33" s="7">
        <v>0</v>
      </c>
      <c r="H33" s="7">
        <v>27.29</v>
      </c>
      <c r="I33" s="16">
        <f t="shared" si="2"/>
        <v>5.9455337690631806E-2</v>
      </c>
      <c r="J33" s="7">
        <v>111.88</v>
      </c>
      <c r="K33" s="7">
        <v>3009.54</v>
      </c>
      <c r="L33" s="7">
        <v>3121.42</v>
      </c>
      <c r="M33" s="16">
        <f t="shared" si="3"/>
        <v>0.70333934204596671</v>
      </c>
      <c r="N33" s="7">
        <v>4424.71</v>
      </c>
      <c r="O33" s="7">
        <v>36863.64</v>
      </c>
      <c r="P33" s="7">
        <v>41288.35</v>
      </c>
      <c r="Q33" s="16">
        <f t="shared" si="4"/>
        <v>0.81799603764239714</v>
      </c>
    </row>
    <row r="34" spans="1:17" x14ac:dyDescent="0.2">
      <c r="A34" s="15" t="s">
        <v>19</v>
      </c>
      <c r="B34" s="7">
        <v>102541.44</v>
      </c>
      <c r="C34" s="7">
        <v>172852.05</v>
      </c>
      <c r="D34" s="7">
        <v>275393.49</v>
      </c>
      <c r="E34" s="16">
        <f t="shared" si="1"/>
        <v>4.9735153145994362</v>
      </c>
      <c r="F34" s="7">
        <v>91955.23</v>
      </c>
      <c r="G34" s="7">
        <v>32360.51</v>
      </c>
      <c r="H34" s="7">
        <v>124315.74</v>
      </c>
      <c r="I34" s="16">
        <f t="shared" si="2"/>
        <v>270.84039215686278</v>
      </c>
      <c r="J34" s="7">
        <v>0</v>
      </c>
      <c r="K34" s="7">
        <v>90810.99</v>
      </c>
      <c r="L34" s="7">
        <v>90810.99</v>
      </c>
      <c r="M34" s="16">
        <f t="shared" si="3"/>
        <v>20.462142857142858</v>
      </c>
      <c r="N34" s="7">
        <v>10586.21</v>
      </c>
      <c r="O34" s="7">
        <v>49680.55</v>
      </c>
      <c r="P34" s="7">
        <v>60266.76</v>
      </c>
      <c r="Q34" s="16">
        <f t="shared" si="4"/>
        <v>1.1939922734026747</v>
      </c>
    </row>
    <row r="35" spans="1:17" x14ac:dyDescent="0.2">
      <c r="A35" s="15" t="s">
        <v>20</v>
      </c>
      <c r="B35" s="7">
        <v>90748.74</v>
      </c>
      <c r="C35" s="7">
        <v>657133.96</v>
      </c>
      <c r="D35" s="7">
        <v>747882.7</v>
      </c>
      <c r="E35" s="16">
        <f t="shared" si="1"/>
        <v>13.506514122661272</v>
      </c>
      <c r="F35" s="7">
        <v>0</v>
      </c>
      <c r="G35" s="7">
        <v>5240.9799999999996</v>
      </c>
      <c r="H35" s="7">
        <v>5240.9799999999996</v>
      </c>
      <c r="I35" s="16">
        <f t="shared" si="2"/>
        <v>11.418257080610021</v>
      </c>
      <c r="J35" s="7">
        <v>10093.74</v>
      </c>
      <c r="K35" s="7">
        <v>54085.23</v>
      </c>
      <c r="L35" s="7">
        <v>64178.97</v>
      </c>
      <c r="M35" s="16">
        <f t="shared" si="3"/>
        <v>14.461237043713385</v>
      </c>
      <c r="N35" s="7">
        <v>80655</v>
      </c>
      <c r="O35" s="7">
        <v>597807.75</v>
      </c>
      <c r="P35" s="7">
        <v>678462.75</v>
      </c>
      <c r="Q35" s="16">
        <f t="shared" si="4"/>
        <v>13.441560178306093</v>
      </c>
    </row>
    <row r="36" spans="1:17" x14ac:dyDescent="0.2">
      <c r="A36" s="15" t="s">
        <v>21</v>
      </c>
      <c r="B36" s="7">
        <v>11138.91</v>
      </c>
      <c r="C36" s="7">
        <v>20892.740000000002</v>
      </c>
      <c r="D36" s="7">
        <v>32031.65</v>
      </c>
      <c r="E36" s="16">
        <f t="shared" si="1"/>
        <v>0.57848100122805757</v>
      </c>
      <c r="F36" s="7">
        <v>0</v>
      </c>
      <c r="G36" s="7">
        <v>0</v>
      </c>
      <c r="H36" s="7">
        <v>0</v>
      </c>
      <c r="I36" s="16">
        <f t="shared" si="2"/>
        <v>0</v>
      </c>
      <c r="J36" s="7">
        <v>0</v>
      </c>
      <c r="K36" s="7">
        <v>0</v>
      </c>
      <c r="L36" s="7">
        <v>0</v>
      </c>
      <c r="M36" s="16">
        <f t="shared" si="3"/>
        <v>0</v>
      </c>
      <c r="N36" s="7">
        <v>11138.91</v>
      </c>
      <c r="O36" s="7">
        <v>20892.740000000002</v>
      </c>
      <c r="P36" s="7">
        <v>32031.65</v>
      </c>
      <c r="Q36" s="16">
        <f t="shared" si="4"/>
        <v>0.63460425953442301</v>
      </c>
    </row>
    <row r="37" spans="1:17" x14ac:dyDescent="0.2">
      <c r="A37" s="15" t="s">
        <v>22</v>
      </c>
      <c r="B37" s="7">
        <v>1171142.6399999999</v>
      </c>
      <c r="C37" s="7">
        <v>9267710.4700000007</v>
      </c>
      <c r="D37" s="7">
        <v>10438853.109999999</v>
      </c>
      <c r="E37" s="16">
        <f t="shared" si="1"/>
        <v>188.52223343928338</v>
      </c>
      <c r="F37" s="7">
        <v>191122.62</v>
      </c>
      <c r="G37" s="7">
        <v>1486908.65</v>
      </c>
      <c r="H37" s="7">
        <v>1678031.27</v>
      </c>
      <c r="I37" s="16">
        <f t="shared" si="2"/>
        <v>3655.8415468409585</v>
      </c>
      <c r="J37" s="7">
        <v>105061.31</v>
      </c>
      <c r="K37" s="7">
        <v>1166483.6499999999</v>
      </c>
      <c r="L37" s="7">
        <v>1271544.96</v>
      </c>
      <c r="M37" s="16">
        <f t="shared" si="3"/>
        <v>286.51305993690852</v>
      </c>
      <c r="N37" s="7">
        <v>874958.71</v>
      </c>
      <c r="O37" s="7">
        <v>6614318.1699999999</v>
      </c>
      <c r="P37" s="7">
        <v>7489276.8799999999</v>
      </c>
      <c r="Q37" s="16">
        <f t="shared" si="4"/>
        <v>148.37596592372461</v>
      </c>
    </row>
    <row r="38" spans="1:17" x14ac:dyDescent="0.2">
      <c r="A38" s="15" t="s">
        <v>23</v>
      </c>
      <c r="B38" s="7">
        <v>197338.78</v>
      </c>
      <c r="C38" s="7">
        <v>1983781.91</v>
      </c>
      <c r="D38" s="7">
        <v>2181120.69</v>
      </c>
      <c r="E38" s="16">
        <f t="shared" si="1"/>
        <v>39.390318030773678</v>
      </c>
      <c r="F38" s="7">
        <v>2010.79</v>
      </c>
      <c r="G38" s="7">
        <v>50013.84</v>
      </c>
      <c r="H38" s="7">
        <v>52024.63</v>
      </c>
      <c r="I38" s="16">
        <f t="shared" si="2"/>
        <v>113.34342047930282</v>
      </c>
      <c r="J38" s="7">
        <v>15398.46</v>
      </c>
      <c r="K38" s="7">
        <v>210745.37</v>
      </c>
      <c r="L38" s="7">
        <v>226143.83</v>
      </c>
      <c r="M38" s="16">
        <f t="shared" si="3"/>
        <v>50.956248310049567</v>
      </c>
      <c r="N38" s="7">
        <v>179929.53</v>
      </c>
      <c r="O38" s="7">
        <v>1723022.7</v>
      </c>
      <c r="P38" s="7">
        <v>1902952.23</v>
      </c>
      <c r="Q38" s="16">
        <f t="shared" si="4"/>
        <v>37.700886181277859</v>
      </c>
    </row>
    <row r="39" spans="1:17" x14ac:dyDescent="0.2">
      <c r="A39" s="15" t="s">
        <v>24</v>
      </c>
      <c r="B39" s="7">
        <v>1737.12</v>
      </c>
      <c r="C39" s="7">
        <v>0</v>
      </c>
      <c r="D39" s="7">
        <v>1737.12</v>
      </c>
      <c r="E39" s="16">
        <f t="shared" si="1"/>
        <v>3.1371812468395578E-2</v>
      </c>
      <c r="F39" s="7">
        <v>0</v>
      </c>
      <c r="G39" s="7">
        <v>0</v>
      </c>
      <c r="H39" s="7">
        <v>0</v>
      </c>
      <c r="I39" s="16">
        <f t="shared" si="2"/>
        <v>0</v>
      </c>
      <c r="J39" s="7">
        <v>1737.12</v>
      </c>
      <c r="K39" s="7">
        <v>0</v>
      </c>
      <c r="L39" s="7">
        <v>1737.12</v>
      </c>
      <c r="M39" s="16">
        <f t="shared" si="3"/>
        <v>0.39141955835962144</v>
      </c>
      <c r="N39" s="7">
        <v>0</v>
      </c>
      <c r="O39" s="7">
        <v>0</v>
      </c>
      <c r="P39" s="7">
        <v>0</v>
      </c>
      <c r="Q39" s="16">
        <f t="shared" si="4"/>
        <v>0</v>
      </c>
    </row>
    <row r="40" spans="1:17" x14ac:dyDescent="0.2">
      <c r="A40" s="15" t="s">
        <v>25</v>
      </c>
      <c r="B40" s="7">
        <v>38381.519999999997</v>
      </c>
      <c r="C40" s="7">
        <v>0</v>
      </c>
      <c r="D40" s="7">
        <v>38381.519999999997</v>
      </c>
      <c r="E40" s="16">
        <f t="shared" si="1"/>
        <v>0.6931575525536372</v>
      </c>
      <c r="F40" s="7">
        <v>0</v>
      </c>
      <c r="G40" s="7">
        <v>0</v>
      </c>
      <c r="H40" s="7">
        <v>0</v>
      </c>
      <c r="I40" s="16">
        <f t="shared" si="2"/>
        <v>0</v>
      </c>
      <c r="J40" s="7">
        <v>38381.519999999997</v>
      </c>
      <c r="K40" s="7">
        <v>0</v>
      </c>
      <c r="L40" s="7">
        <v>38381.519999999997</v>
      </c>
      <c r="M40" s="16">
        <f t="shared" si="3"/>
        <v>8.6483821541234782</v>
      </c>
      <c r="N40" s="7">
        <v>0</v>
      </c>
      <c r="O40" s="7">
        <v>0</v>
      </c>
      <c r="P40" s="7">
        <v>0</v>
      </c>
      <c r="Q40" s="16">
        <f t="shared" si="4"/>
        <v>0</v>
      </c>
    </row>
    <row r="41" spans="1:17" x14ac:dyDescent="0.2">
      <c r="A41" s="15" t="s">
        <v>26</v>
      </c>
      <c r="B41" s="7">
        <v>33852.65</v>
      </c>
      <c r="C41" s="7">
        <v>0</v>
      </c>
      <c r="D41" s="7">
        <v>33852.65</v>
      </c>
      <c r="E41" s="16">
        <f t="shared" si="1"/>
        <v>0.61136765874449184</v>
      </c>
      <c r="F41" s="7">
        <v>0</v>
      </c>
      <c r="G41" s="7">
        <v>0</v>
      </c>
      <c r="H41" s="7">
        <v>0</v>
      </c>
      <c r="I41" s="16">
        <f t="shared" si="2"/>
        <v>0</v>
      </c>
      <c r="J41" s="7">
        <v>33852.65</v>
      </c>
      <c r="K41" s="7">
        <v>0</v>
      </c>
      <c r="L41" s="7">
        <v>33852.65</v>
      </c>
      <c r="M41" s="16">
        <f t="shared" si="3"/>
        <v>7.6279067147363682</v>
      </c>
      <c r="N41" s="7">
        <v>0</v>
      </c>
      <c r="O41" s="7">
        <v>0</v>
      </c>
      <c r="P41" s="7">
        <v>0</v>
      </c>
      <c r="Q41" s="16">
        <f t="shared" si="4"/>
        <v>0</v>
      </c>
    </row>
    <row r="42" spans="1:17" x14ac:dyDescent="0.2">
      <c r="A42" s="15" t="s">
        <v>27</v>
      </c>
      <c r="B42" s="7">
        <v>6113.82</v>
      </c>
      <c r="C42" s="7">
        <v>0</v>
      </c>
      <c r="D42" s="7">
        <v>6113.82</v>
      </c>
      <c r="E42" s="16">
        <f t="shared" si="1"/>
        <v>0.11041356642346312</v>
      </c>
      <c r="F42" s="7">
        <v>0</v>
      </c>
      <c r="G42" s="7">
        <v>0</v>
      </c>
      <c r="H42" s="7">
        <v>0</v>
      </c>
      <c r="I42" s="16">
        <f t="shared" si="2"/>
        <v>0</v>
      </c>
      <c r="J42" s="7">
        <v>6113.82</v>
      </c>
      <c r="K42" s="7">
        <v>0</v>
      </c>
      <c r="L42" s="7">
        <v>6113.82</v>
      </c>
      <c r="M42" s="16">
        <f t="shared" si="3"/>
        <v>1.3776070301937808</v>
      </c>
      <c r="N42" s="7">
        <v>0</v>
      </c>
      <c r="O42" s="7">
        <v>0</v>
      </c>
      <c r="P42" s="7">
        <v>0</v>
      </c>
      <c r="Q42" s="16">
        <f t="shared" si="4"/>
        <v>0</v>
      </c>
    </row>
    <row r="43" spans="1:17" x14ac:dyDescent="0.2">
      <c r="A43" s="15" t="s">
        <v>28</v>
      </c>
      <c r="B43" s="7">
        <v>1216.8599999999999</v>
      </c>
      <c r="C43" s="7">
        <v>0</v>
      </c>
      <c r="D43" s="7">
        <v>1216.8599999999999</v>
      </c>
      <c r="E43" s="16">
        <f t="shared" si="1"/>
        <v>2.1976088998049554E-2</v>
      </c>
      <c r="F43" s="7">
        <v>0</v>
      </c>
      <c r="G43" s="7">
        <v>0</v>
      </c>
      <c r="H43" s="7">
        <v>0</v>
      </c>
      <c r="I43" s="16">
        <f t="shared" si="2"/>
        <v>0</v>
      </c>
      <c r="J43" s="7">
        <v>1216.8599999999999</v>
      </c>
      <c r="K43" s="7">
        <v>0</v>
      </c>
      <c r="L43" s="7">
        <v>1216.8599999999999</v>
      </c>
      <c r="M43" s="16">
        <f t="shared" si="3"/>
        <v>0.27419107706173951</v>
      </c>
      <c r="N43" s="7">
        <v>0</v>
      </c>
      <c r="O43" s="7">
        <v>0</v>
      </c>
      <c r="P43" s="7">
        <v>0</v>
      </c>
      <c r="Q43" s="16">
        <f t="shared" si="4"/>
        <v>0</v>
      </c>
    </row>
    <row r="44" spans="1:17" x14ac:dyDescent="0.2">
      <c r="A44" s="15" t="s">
        <v>29</v>
      </c>
      <c r="B44" s="7">
        <v>0</v>
      </c>
      <c r="C44" s="7">
        <v>0</v>
      </c>
      <c r="D44" s="7">
        <v>0</v>
      </c>
      <c r="E44" s="16">
        <f t="shared" si="1"/>
        <v>0</v>
      </c>
      <c r="F44" s="7">
        <v>0</v>
      </c>
      <c r="G44" s="7">
        <v>0</v>
      </c>
      <c r="H44" s="7">
        <v>0</v>
      </c>
      <c r="I44" s="16">
        <f t="shared" si="2"/>
        <v>0</v>
      </c>
      <c r="J44" s="7">
        <v>0</v>
      </c>
      <c r="K44" s="7">
        <v>0</v>
      </c>
      <c r="L44" s="7">
        <v>0</v>
      </c>
      <c r="M44" s="16">
        <f t="shared" si="3"/>
        <v>0</v>
      </c>
      <c r="N44" s="7">
        <v>0</v>
      </c>
      <c r="O44" s="7">
        <v>0</v>
      </c>
      <c r="P44" s="7">
        <v>0</v>
      </c>
      <c r="Q44" s="16">
        <f t="shared" si="4"/>
        <v>0</v>
      </c>
    </row>
    <row r="45" spans="1:17" x14ac:dyDescent="0.2">
      <c r="A45" s="15" t="s">
        <v>30</v>
      </c>
      <c r="B45" s="7">
        <v>22486.53</v>
      </c>
      <c r="C45" s="7">
        <v>0</v>
      </c>
      <c r="D45" s="7">
        <v>22486.53</v>
      </c>
      <c r="E45" s="16">
        <f t="shared" si="1"/>
        <v>0.4060992920609694</v>
      </c>
      <c r="F45" s="7">
        <v>0</v>
      </c>
      <c r="G45" s="7">
        <v>0</v>
      </c>
      <c r="H45" s="7">
        <v>0</v>
      </c>
      <c r="I45" s="16">
        <f t="shared" si="2"/>
        <v>0</v>
      </c>
      <c r="J45" s="7">
        <v>22486.53</v>
      </c>
      <c r="K45" s="7">
        <v>0</v>
      </c>
      <c r="L45" s="7">
        <v>22486.53</v>
      </c>
      <c r="M45" s="16">
        <f t="shared" si="3"/>
        <v>5.0668161333934201</v>
      </c>
      <c r="N45" s="7">
        <v>0</v>
      </c>
      <c r="O45" s="7">
        <v>0</v>
      </c>
      <c r="P45" s="7">
        <v>0</v>
      </c>
      <c r="Q45" s="16">
        <f t="shared" si="4"/>
        <v>0</v>
      </c>
    </row>
    <row r="46" spans="1:17" x14ac:dyDescent="0.2">
      <c r="A46" s="15" t="s">
        <v>31</v>
      </c>
      <c r="B46" s="7">
        <v>1344</v>
      </c>
      <c r="C46" s="7">
        <v>0</v>
      </c>
      <c r="D46" s="7">
        <v>1344</v>
      </c>
      <c r="E46" s="16">
        <f t="shared" si="1"/>
        <v>2.4272195333381492E-2</v>
      </c>
      <c r="F46" s="7">
        <v>0</v>
      </c>
      <c r="G46" s="7">
        <v>0</v>
      </c>
      <c r="H46" s="7">
        <v>0</v>
      </c>
      <c r="I46" s="16">
        <f t="shared" si="2"/>
        <v>0</v>
      </c>
      <c r="J46" s="7">
        <v>1344</v>
      </c>
      <c r="K46" s="7">
        <v>0</v>
      </c>
      <c r="L46" s="7">
        <v>1344</v>
      </c>
      <c r="M46" s="16">
        <f t="shared" si="3"/>
        <v>0.30283911671924291</v>
      </c>
      <c r="N46" s="7">
        <v>0</v>
      </c>
      <c r="O46" s="7">
        <v>0</v>
      </c>
      <c r="P46" s="7">
        <v>0</v>
      </c>
      <c r="Q46" s="16">
        <f t="shared" si="4"/>
        <v>0</v>
      </c>
    </row>
    <row r="47" spans="1:17" x14ac:dyDescent="0.2">
      <c r="A47" s="15" t="s">
        <v>32</v>
      </c>
      <c r="B47" s="7">
        <v>1347141.54</v>
      </c>
      <c r="C47" s="7">
        <v>1145117.3700000001</v>
      </c>
      <c r="D47" s="7">
        <v>2492258.91</v>
      </c>
      <c r="E47" s="16">
        <f t="shared" si="1"/>
        <v>45.009371342916999</v>
      </c>
      <c r="F47" s="7">
        <v>6102.46</v>
      </c>
      <c r="G47" s="7">
        <v>18643.54</v>
      </c>
      <c r="H47" s="7">
        <v>24746</v>
      </c>
      <c r="I47" s="16">
        <f t="shared" si="2"/>
        <v>53.912854030501087</v>
      </c>
      <c r="J47" s="7">
        <v>156122.82999999999</v>
      </c>
      <c r="K47" s="7">
        <v>74303.520000000004</v>
      </c>
      <c r="L47" s="7">
        <v>230426.35</v>
      </c>
      <c r="M47" s="16">
        <f t="shared" si="3"/>
        <v>51.921214511041008</v>
      </c>
      <c r="N47" s="7">
        <v>1184916.25</v>
      </c>
      <c r="O47" s="7">
        <v>1052170.31</v>
      </c>
      <c r="P47" s="7">
        <v>2237086.56</v>
      </c>
      <c r="Q47" s="16">
        <f t="shared" si="4"/>
        <v>44.320684695393759</v>
      </c>
    </row>
    <row r="48" spans="1:17" x14ac:dyDescent="0.2">
      <c r="A48" s="15" t="s">
        <v>33</v>
      </c>
      <c r="B48" s="7">
        <v>109972.76</v>
      </c>
      <c r="C48" s="7">
        <v>32562.639999999999</v>
      </c>
      <c r="D48" s="7">
        <v>142535.4</v>
      </c>
      <c r="E48" s="16">
        <f t="shared" si="1"/>
        <v>2.5741421657155241</v>
      </c>
      <c r="F48" s="7">
        <v>0</v>
      </c>
      <c r="G48" s="7">
        <v>7659.49</v>
      </c>
      <c r="H48" s="7">
        <v>7659.49</v>
      </c>
      <c r="I48" s="16">
        <f t="shared" si="2"/>
        <v>16.687342047930283</v>
      </c>
      <c r="J48" s="7">
        <v>0</v>
      </c>
      <c r="K48" s="7">
        <v>2463.8000000000002</v>
      </c>
      <c r="L48" s="7">
        <v>2463.8000000000002</v>
      </c>
      <c r="M48" s="16">
        <f t="shared" si="3"/>
        <v>0.55515998197386218</v>
      </c>
      <c r="N48" s="7">
        <v>109972.76</v>
      </c>
      <c r="O48" s="7">
        <v>22439.35</v>
      </c>
      <c r="P48" s="7">
        <v>132412.10999999999</v>
      </c>
      <c r="Q48" s="16">
        <f t="shared" si="4"/>
        <v>2.6233206537890044</v>
      </c>
    </row>
    <row r="49" spans="1:17" x14ac:dyDescent="0.2">
      <c r="A49" s="15" t="s">
        <v>34</v>
      </c>
      <c r="B49" s="7">
        <v>5792942.7400000002</v>
      </c>
      <c r="C49" s="7">
        <v>0</v>
      </c>
      <c r="D49" s="7">
        <v>5792942.7400000002</v>
      </c>
      <c r="E49" s="16">
        <f t="shared" si="1"/>
        <v>104.61862927111176</v>
      </c>
      <c r="F49" s="7">
        <v>6976.46</v>
      </c>
      <c r="G49" s="7">
        <v>0</v>
      </c>
      <c r="H49" s="7">
        <v>6976.46</v>
      </c>
      <c r="I49" s="16">
        <f t="shared" si="2"/>
        <v>15.199259259259259</v>
      </c>
      <c r="J49" s="7">
        <v>5785966.2800000003</v>
      </c>
      <c r="K49" s="7">
        <v>0</v>
      </c>
      <c r="L49" s="7">
        <v>5785966.2800000003</v>
      </c>
      <c r="M49" s="16">
        <f t="shared" si="3"/>
        <v>1303.7328255971158</v>
      </c>
      <c r="N49" s="7">
        <v>0</v>
      </c>
      <c r="O49" s="7">
        <v>0</v>
      </c>
      <c r="P49" s="7">
        <v>0</v>
      </c>
      <c r="Q49" s="16">
        <f t="shared" si="4"/>
        <v>0</v>
      </c>
    </row>
    <row r="50" spans="1:17" x14ac:dyDescent="0.2">
      <c r="A50" s="15" t="s">
        <v>35</v>
      </c>
      <c r="B50" s="7">
        <v>15285.36</v>
      </c>
      <c r="C50" s="7">
        <v>0</v>
      </c>
      <c r="D50" s="7">
        <v>15285.36</v>
      </c>
      <c r="E50" s="16">
        <f t="shared" si="1"/>
        <v>0.27604854439066678</v>
      </c>
      <c r="F50" s="7">
        <v>140</v>
      </c>
      <c r="G50" s="7">
        <v>0</v>
      </c>
      <c r="H50" s="7">
        <v>140</v>
      </c>
      <c r="I50" s="16">
        <f t="shared" si="2"/>
        <v>0.30501089324618735</v>
      </c>
      <c r="J50" s="7">
        <v>14875.36</v>
      </c>
      <c r="K50" s="7">
        <v>0</v>
      </c>
      <c r="L50" s="7">
        <v>14875.36</v>
      </c>
      <c r="M50" s="16">
        <f t="shared" si="3"/>
        <v>3.3518161333934207</v>
      </c>
      <c r="N50" s="7">
        <v>270</v>
      </c>
      <c r="O50" s="7">
        <v>0</v>
      </c>
      <c r="P50" s="7">
        <v>270</v>
      </c>
      <c r="Q50" s="16">
        <f t="shared" si="4"/>
        <v>5.349182763744428E-3</v>
      </c>
    </row>
    <row r="51" spans="1:17" x14ac:dyDescent="0.2">
      <c r="A51" s="15" t="s">
        <v>86</v>
      </c>
      <c r="B51" s="7">
        <v>405386.63</v>
      </c>
      <c r="C51" s="7">
        <v>0</v>
      </c>
      <c r="D51" s="7">
        <v>405386.63</v>
      </c>
      <c r="E51" s="16">
        <f t="shared" si="1"/>
        <v>7.3211484143610486</v>
      </c>
      <c r="F51" s="7">
        <v>592.53</v>
      </c>
      <c r="G51" s="7">
        <v>0</v>
      </c>
      <c r="H51" s="7">
        <v>592.53</v>
      </c>
      <c r="I51" s="16">
        <f t="shared" si="2"/>
        <v>1.2909150326797385</v>
      </c>
      <c r="J51" s="7">
        <v>33778.870000000003</v>
      </c>
      <c r="K51" s="7">
        <v>0</v>
      </c>
      <c r="L51" s="7">
        <v>33778.870000000003</v>
      </c>
      <c r="M51" s="16">
        <f t="shared" si="3"/>
        <v>7.6112821090581351</v>
      </c>
      <c r="N51" s="7">
        <v>371015.23</v>
      </c>
      <c r="O51" s="7">
        <v>0</v>
      </c>
      <c r="P51" s="7">
        <v>371015.23</v>
      </c>
      <c r="Q51" s="16">
        <f t="shared" si="4"/>
        <v>7.350475086676572</v>
      </c>
    </row>
    <row r="52" spans="1:17" x14ac:dyDescent="0.2">
      <c r="A52" s="15" t="s">
        <v>36</v>
      </c>
      <c r="B52" s="7">
        <v>164930.14000000001</v>
      </c>
      <c r="C52" s="7">
        <v>2257804.86</v>
      </c>
      <c r="D52" s="7">
        <v>2422735</v>
      </c>
      <c r="E52" s="16">
        <f t="shared" si="1"/>
        <v>43.75379253052084</v>
      </c>
      <c r="F52" s="7">
        <v>4620.0200000000004</v>
      </c>
      <c r="G52" s="7">
        <v>100167.07</v>
      </c>
      <c r="H52" s="7">
        <v>104787.09</v>
      </c>
      <c r="I52" s="16">
        <f t="shared" si="2"/>
        <v>228.29431372549018</v>
      </c>
      <c r="J52" s="7">
        <v>16962.61</v>
      </c>
      <c r="K52" s="7">
        <v>242913.64</v>
      </c>
      <c r="L52" s="7">
        <v>259876.25</v>
      </c>
      <c r="M52" s="16">
        <f t="shared" si="3"/>
        <v>58.557063992789544</v>
      </c>
      <c r="N52" s="7">
        <v>143347.51</v>
      </c>
      <c r="O52" s="7">
        <v>1914724.15</v>
      </c>
      <c r="P52" s="7">
        <v>2058071.66</v>
      </c>
      <c r="Q52" s="16">
        <f t="shared" si="4"/>
        <v>40.774079445269933</v>
      </c>
    </row>
    <row r="53" spans="1:17" x14ac:dyDescent="0.2">
      <c r="A53" s="15" t="s">
        <v>37</v>
      </c>
      <c r="B53" s="7">
        <v>359912.01</v>
      </c>
      <c r="C53" s="7">
        <v>1673760.97</v>
      </c>
      <c r="D53" s="7">
        <v>2033672.98</v>
      </c>
      <c r="E53" s="16">
        <f t="shared" si="1"/>
        <v>36.727461171711333</v>
      </c>
      <c r="F53" s="7">
        <v>13052.1</v>
      </c>
      <c r="G53" s="7">
        <v>124985.18</v>
      </c>
      <c r="H53" s="7">
        <v>138037.28</v>
      </c>
      <c r="I53" s="16">
        <f t="shared" si="2"/>
        <v>300.7348148148148</v>
      </c>
      <c r="J53" s="7">
        <v>36717.5</v>
      </c>
      <c r="K53" s="7">
        <v>210389.31</v>
      </c>
      <c r="L53" s="7">
        <v>247106.81</v>
      </c>
      <c r="M53" s="16">
        <f t="shared" si="3"/>
        <v>55.679767913474535</v>
      </c>
      <c r="N53" s="7">
        <v>310142.40999999997</v>
      </c>
      <c r="O53" s="7">
        <v>1338386.48</v>
      </c>
      <c r="P53" s="7">
        <v>1648528.89</v>
      </c>
      <c r="Q53" s="16">
        <f t="shared" si="4"/>
        <v>32.660304903417533</v>
      </c>
    </row>
    <row r="54" spans="1:17" x14ac:dyDescent="0.2">
      <c r="A54" s="15" t="s">
        <v>38</v>
      </c>
      <c r="B54" s="7">
        <v>52371.3</v>
      </c>
      <c r="C54" s="7">
        <v>286764.65999999997</v>
      </c>
      <c r="D54" s="7">
        <v>339135.96</v>
      </c>
      <c r="E54" s="16">
        <f t="shared" si="1"/>
        <v>6.1246832334031645</v>
      </c>
      <c r="F54" s="7">
        <v>459.34</v>
      </c>
      <c r="G54" s="7">
        <v>4019.84</v>
      </c>
      <c r="H54" s="7">
        <v>4479.18</v>
      </c>
      <c r="I54" s="16">
        <f t="shared" si="2"/>
        <v>9.7585620915032685</v>
      </c>
      <c r="J54" s="7">
        <v>4680.71</v>
      </c>
      <c r="K54" s="7">
        <v>23060.080000000002</v>
      </c>
      <c r="L54" s="7">
        <v>27740.79</v>
      </c>
      <c r="M54" s="16">
        <f t="shared" si="3"/>
        <v>6.2507413249211359</v>
      </c>
      <c r="N54" s="7">
        <v>47231.25</v>
      </c>
      <c r="O54" s="7">
        <v>259684.74</v>
      </c>
      <c r="P54" s="7">
        <v>306915.99</v>
      </c>
      <c r="Q54" s="16">
        <f t="shared" si="4"/>
        <v>6.0805545319465084</v>
      </c>
    </row>
    <row r="55" spans="1:17" x14ac:dyDescent="0.2">
      <c r="A55" s="15" t="s">
        <v>39</v>
      </c>
      <c r="B55" s="7">
        <v>1094599.27</v>
      </c>
      <c r="C55" s="7">
        <v>0</v>
      </c>
      <c r="D55" s="7">
        <v>1094599.27</v>
      </c>
      <c r="E55" s="16">
        <f t="shared" si="1"/>
        <v>19.768100664595824</v>
      </c>
      <c r="F55" s="7">
        <v>0</v>
      </c>
      <c r="G55" s="7">
        <v>0</v>
      </c>
      <c r="H55" s="7">
        <v>0</v>
      </c>
      <c r="I55" s="16">
        <f t="shared" si="2"/>
        <v>0</v>
      </c>
      <c r="J55" s="7">
        <v>1094530.58</v>
      </c>
      <c r="K55" s="7">
        <v>0</v>
      </c>
      <c r="L55" s="7">
        <v>1094530.58</v>
      </c>
      <c r="M55" s="16">
        <f t="shared" si="3"/>
        <v>246.62698963497073</v>
      </c>
      <c r="N55" s="7">
        <v>68.69</v>
      </c>
      <c r="O55" s="7">
        <v>0</v>
      </c>
      <c r="P55" s="7">
        <v>68.69</v>
      </c>
      <c r="Q55" s="16">
        <f t="shared" si="4"/>
        <v>1.3608717186726102E-3</v>
      </c>
    </row>
    <row r="56" spans="1:17" x14ac:dyDescent="0.2">
      <c r="A56" s="15" t="s">
        <v>40</v>
      </c>
      <c r="B56" s="7">
        <v>2199767.6</v>
      </c>
      <c r="C56" s="7">
        <v>1304895.6499999999</v>
      </c>
      <c r="D56" s="7">
        <v>3504663.25</v>
      </c>
      <c r="E56" s="16">
        <f t="shared" si="1"/>
        <v>63.293058766163405</v>
      </c>
      <c r="F56" s="7">
        <v>1943149.77</v>
      </c>
      <c r="G56" s="7">
        <v>472029.01</v>
      </c>
      <c r="H56" s="7">
        <v>2415178.7799999998</v>
      </c>
      <c r="I56" s="16">
        <f t="shared" si="2"/>
        <v>5261.827407407407</v>
      </c>
      <c r="J56" s="7">
        <v>57518.51</v>
      </c>
      <c r="K56" s="7">
        <v>175390.32</v>
      </c>
      <c r="L56" s="7">
        <v>232908.83</v>
      </c>
      <c r="M56" s="16">
        <f t="shared" si="3"/>
        <v>52.480583596214508</v>
      </c>
      <c r="N56" s="7">
        <v>199099.32</v>
      </c>
      <c r="O56" s="7">
        <v>657476.31999999995</v>
      </c>
      <c r="P56" s="7">
        <v>856575.64</v>
      </c>
      <c r="Q56" s="16">
        <f t="shared" si="4"/>
        <v>16.970294997523528</v>
      </c>
    </row>
    <row r="57" spans="1:17" x14ac:dyDescent="0.2">
      <c r="A57" s="15" t="s">
        <v>41</v>
      </c>
      <c r="B57" s="7">
        <v>0</v>
      </c>
      <c r="C57" s="7">
        <v>0</v>
      </c>
      <c r="D57" s="7">
        <v>0</v>
      </c>
      <c r="E57" s="16">
        <f t="shared" si="1"/>
        <v>0</v>
      </c>
      <c r="F57" s="7">
        <v>0</v>
      </c>
      <c r="G57" s="7">
        <v>0</v>
      </c>
      <c r="H57" s="7">
        <v>0</v>
      </c>
      <c r="I57" s="16">
        <f t="shared" si="2"/>
        <v>0</v>
      </c>
      <c r="J57" s="7">
        <v>0</v>
      </c>
      <c r="K57" s="7">
        <v>0</v>
      </c>
      <c r="L57" s="7">
        <v>0</v>
      </c>
      <c r="M57" s="16">
        <f t="shared" si="3"/>
        <v>0</v>
      </c>
      <c r="N57" s="7">
        <v>0</v>
      </c>
      <c r="O57" s="7">
        <v>0</v>
      </c>
      <c r="P57" s="7">
        <v>0</v>
      </c>
      <c r="Q57" s="16">
        <f t="shared" si="4"/>
        <v>0</v>
      </c>
    </row>
    <row r="58" spans="1:17" x14ac:dyDescent="0.2">
      <c r="A58" s="15" t="s">
        <v>42</v>
      </c>
      <c r="B58" s="7">
        <v>14503.59</v>
      </c>
      <c r="C58" s="7">
        <v>181181.82</v>
      </c>
      <c r="D58" s="7">
        <v>195685.41</v>
      </c>
      <c r="E58" s="16">
        <f t="shared" si="1"/>
        <v>3.5340137614678899</v>
      </c>
      <c r="F58" s="7">
        <v>189.92</v>
      </c>
      <c r="G58" s="7">
        <v>29002.32</v>
      </c>
      <c r="H58" s="7">
        <v>29192.240000000002</v>
      </c>
      <c r="I58" s="16">
        <f t="shared" si="2"/>
        <v>63.599651416122008</v>
      </c>
      <c r="J58" s="7">
        <v>1606.22</v>
      </c>
      <c r="K58" s="7">
        <v>20314.66</v>
      </c>
      <c r="L58" s="7">
        <v>21920.880000000001</v>
      </c>
      <c r="M58" s="16">
        <f t="shared" si="3"/>
        <v>4.9393600721045514</v>
      </c>
      <c r="N58" s="7">
        <v>12707.45</v>
      </c>
      <c r="O58" s="7">
        <v>131864.84</v>
      </c>
      <c r="P58" s="7">
        <v>144572.29</v>
      </c>
      <c r="Q58" s="16">
        <f t="shared" si="4"/>
        <v>2.864235562159485</v>
      </c>
    </row>
    <row r="59" spans="1:17" x14ac:dyDescent="0.2">
      <c r="A59" s="15" t="s">
        <v>43</v>
      </c>
      <c r="B59" s="7">
        <v>175937.65</v>
      </c>
      <c r="C59" s="7">
        <v>586.12</v>
      </c>
      <c r="D59" s="7">
        <v>176523.77</v>
      </c>
      <c r="E59" s="16">
        <f t="shared" si="1"/>
        <v>3.1879608827566277</v>
      </c>
      <c r="F59" s="7">
        <v>14297.05</v>
      </c>
      <c r="G59" s="7">
        <v>0</v>
      </c>
      <c r="H59" s="7">
        <v>14297.05</v>
      </c>
      <c r="I59" s="16">
        <f t="shared" si="2"/>
        <v>31.148257080610019</v>
      </c>
      <c r="J59" s="7">
        <v>32060.89</v>
      </c>
      <c r="K59" s="7">
        <v>586.12</v>
      </c>
      <c r="L59" s="7">
        <v>32647.01</v>
      </c>
      <c r="M59" s="16">
        <f t="shared" si="3"/>
        <v>7.3562438035150963</v>
      </c>
      <c r="N59" s="7">
        <v>129579.71</v>
      </c>
      <c r="O59" s="7">
        <v>0</v>
      </c>
      <c r="P59" s="7">
        <v>129579.71</v>
      </c>
      <c r="Q59" s="16">
        <f t="shared" si="4"/>
        <v>2.5672057454185242</v>
      </c>
    </row>
    <row r="60" spans="1:17" x14ac:dyDescent="0.2">
      <c r="A60" s="15" t="s">
        <v>44</v>
      </c>
      <c r="B60" s="7">
        <v>966299.79</v>
      </c>
      <c r="C60" s="7">
        <v>0</v>
      </c>
      <c r="D60" s="7">
        <v>966299.79</v>
      </c>
      <c r="E60" s="16">
        <f t="shared" si="1"/>
        <v>17.451054504081487</v>
      </c>
      <c r="F60" s="7">
        <v>26632.79</v>
      </c>
      <c r="G60" s="7">
        <v>0</v>
      </c>
      <c r="H60" s="7">
        <v>26632.79</v>
      </c>
      <c r="I60" s="16">
        <f t="shared" si="2"/>
        <v>58.02350762527233</v>
      </c>
      <c r="J60" s="7">
        <v>616303.81000000006</v>
      </c>
      <c r="K60" s="7">
        <v>0</v>
      </c>
      <c r="L60" s="7">
        <v>616303.81000000006</v>
      </c>
      <c r="M60" s="16">
        <f t="shared" si="3"/>
        <v>138.86971834159533</v>
      </c>
      <c r="N60" s="7">
        <v>323363.19</v>
      </c>
      <c r="O60" s="7">
        <v>0</v>
      </c>
      <c r="P60" s="7">
        <v>323363.19</v>
      </c>
      <c r="Q60" s="16">
        <f t="shared" si="4"/>
        <v>6.4064029717682018</v>
      </c>
    </row>
    <row r="61" spans="1:17" x14ac:dyDescent="0.2">
      <c r="A61" s="15" t="s">
        <v>45</v>
      </c>
      <c r="B61" s="7">
        <v>66863.48</v>
      </c>
      <c r="C61" s="7">
        <v>249698.99</v>
      </c>
      <c r="D61" s="7">
        <v>316562.46999999997</v>
      </c>
      <c r="E61" s="16">
        <f t="shared" si="1"/>
        <v>5.7170134725131829</v>
      </c>
      <c r="F61" s="7">
        <v>373.4</v>
      </c>
      <c r="G61" s="7">
        <v>2049.92</v>
      </c>
      <c r="H61" s="7">
        <v>2423.3200000000002</v>
      </c>
      <c r="I61" s="16">
        <f t="shared" si="2"/>
        <v>5.2795642701525054</v>
      </c>
      <c r="J61" s="7">
        <v>4434.8100000000004</v>
      </c>
      <c r="K61" s="7">
        <v>14111.67</v>
      </c>
      <c r="L61" s="7">
        <v>18546.48</v>
      </c>
      <c r="M61" s="16">
        <f t="shared" si="3"/>
        <v>4.1790175754844521</v>
      </c>
      <c r="N61" s="7">
        <v>62055.27</v>
      </c>
      <c r="O61" s="7">
        <v>233537.4</v>
      </c>
      <c r="P61" s="7">
        <v>295592.67</v>
      </c>
      <c r="Q61" s="16">
        <f t="shared" si="4"/>
        <v>5.8562193164933136</v>
      </c>
    </row>
    <row r="62" spans="1:17" x14ac:dyDescent="0.2">
      <c r="A62" s="15" t="s">
        <v>46</v>
      </c>
      <c r="B62" s="7">
        <v>50483.5</v>
      </c>
      <c r="C62" s="7">
        <v>5367.07</v>
      </c>
      <c r="D62" s="7">
        <v>55850.57</v>
      </c>
      <c r="E62" s="16">
        <f t="shared" si="1"/>
        <v>1.0086428158636134</v>
      </c>
      <c r="F62" s="7">
        <v>147.86000000000001</v>
      </c>
      <c r="G62" s="7">
        <v>71.97</v>
      </c>
      <c r="H62" s="7">
        <v>219.83</v>
      </c>
      <c r="I62" s="16">
        <f t="shared" si="2"/>
        <v>0.47893246187363836</v>
      </c>
      <c r="J62" s="7">
        <v>2167.56</v>
      </c>
      <c r="K62" s="7">
        <v>171.75</v>
      </c>
      <c r="L62" s="7">
        <v>2339.31</v>
      </c>
      <c r="M62" s="16">
        <f t="shared" si="3"/>
        <v>0.52710905813429476</v>
      </c>
      <c r="N62" s="7">
        <v>48168.08</v>
      </c>
      <c r="O62" s="7">
        <v>5123.3500000000004</v>
      </c>
      <c r="P62" s="7">
        <v>53291.43</v>
      </c>
      <c r="Q62" s="16">
        <f t="shared" si="4"/>
        <v>1.055798514115899</v>
      </c>
    </row>
    <row r="63" spans="1:17" x14ac:dyDescent="0.2">
      <c r="A63" s="17" t="s">
        <v>87</v>
      </c>
      <c r="B63" s="7"/>
      <c r="C63" s="7"/>
      <c r="D63" s="7"/>
      <c r="E63" s="16"/>
      <c r="F63" s="7"/>
      <c r="G63" s="7"/>
      <c r="H63" s="7"/>
      <c r="I63" s="16"/>
      <c r="J63" s="7"/>
      <c r="K63" s="7"/>
      <c r="L63" s="7"/>
      <c r="M63" s="16"/>
      <c r="N63" s="7"/>
      <c r="O63" s="7"/>
      <c r="P63" s="7"/>
      <c r="Q63" s="16"/>
    </row>
    <row r="64" spans="1:17" x14ac:dyDescent="0.2">
      <c r="A64" s="15" t="s">
        <v>47</v>
      </c>
      <c r="B64" s="7">
        <v>23061</v>
      </c>
      <c r="C64" s="7">
        <v>0</v>
      </c>
      <c r="D64" s="7">
        <v>23061</v>
      </c>
      <c r="E64" s="16">
        <f t="shared" si="1"/>
        <v>0.41647403019576679</v>
      </c>
      <c r="F64" s="7">
        <v>0</v>
      </c>
      <c r="G64" s="7">
        <v>0</v>
      </c>
      <c r="H64" s="7">
        <v>0</v>
      </c>
      <c r="I64" s="16">
        <f t="shared" si="2"/>
        <v>0</v>
      </c>
      <c r="J64" s="7">
        <v>407</v>
      </c>
      <c r="K64" s="7">
        <v>0</v>
      </c>
      <c r="L64" s="7">
        <v>407</v>
      </c>
      <c r="M64" s="16">
        <f t="shared" si="3"/>
        <v>9.1707976566020727E-2</v>
      </c>
      <c r="N64" s="7">
        <v>22654</v>
      </c>
      <c r="O64" s="7">
        <v>0</v>
      </c>
      <c r="P64" s="7">
        <v>22654</v>
      </c>
      <c r="Q64" s="16">
        <f t="shared" si="4"/>
        <v>0.4488162456661714</v>
      </c>
    </row>
    <row r="65" spans="1:17" x14ac:dyDescent="0.2">
      <c r="A65" s="15" t="s">
        <v>48</v>
      </c>
      <c r="B65" s="7">
        <v>7935823.5099999998</v>
      </c>
      <c r="C65" s="7">
        <v>0</v>
      </c>
      <c r="D65" s="7">
        <v>7935823.5099999998</v>
      </c>
      <c r="E65" s="16">
        <f t="shared" si="1"/>
        <v>143.31834699848298</v>
      </c>
      <c r="F65" s="7">
        <v>11712.38</v>
      </c>
      <c r="G65" s="7">
        <v>0</v>
      </c>
      <c r="H65" s="7">
        <v>11712.38</v>
      </c>
      <c r="I65" s="16">
        <f t="shared" si="2"/>
        <v>25.517167755991284</v>
      </c>
      <c r="J65" s="7">
        <v>397435.43</v>
      </c>
      <c r="K65" s="7">
        <v>0</v>
      </c>
      <c r="L65" s="7">
        <v>397435.43</v>
      </c>
      <c r="M65" s="16">
        <f t="shared" si="3"/>
        <v>89.552823343848573</v>
      </c>
      <c r="N65" s="7">
        <v>7526675.7000000002</v>
      </c>
      <c r="O65" s="7">
        <v>0</v>
      </c>
      <c r="P65" s="7">
        <v>7526675.7000000002</v>
      </c>
      <c r="Q65" s="16">
        <f t="shared" si="4"/>
        <v>149.11690341753345</v>
      </c>
    </row>
    <row r="66" spans="1:17" x14ac:dyDescent="0.2">
      <c r="A66" s="15" t="s">
        <v>49</v>
      </c>
      <c r="B66" s="7">
        <v>6492137.4199999999</v>
      </c>
      <c r="C66" s="7">
        <v>0</v>
      </c>
      <c r="D66" s="7">
        <v>6492137.4199999999</v>
      </c>
      <c r="E66" s="16">
        <f t="shared" si="1"/>
        <v>117.24585386115726</v>
      </c>
      <c r="F66" s="7">
        <v>0</v>
      </c>
      <c r="G66" s="7">
        <v>0</v>
      </c>
      <c r="H66" s="7">
        <v>0</v>
      </c>
      <c r="I66" s="16">
        <f t="shared" si="2"/>
        <v>0</v>
      </c>
      <c r="J66" s="7">
        <v>1527695.64</v>
      </c>
      <c r="K66" s="7">
        <v>0</v>
      </c>
      <c r="L66" s="7">
        <v>1527695.64</v>
      </c>
      <c r="M66" s="16">
        <f t="shared" si="3"/>
        <v>344.23065344749887</v>
      </c>
      <c r="N66" s="7">
        <v>4964441.78</v>
      </c>
      <c r="O66" s="7">
        <v>0</v>
      </c>
      <c r="P66" s="7">
        <v>4964441.78</v>
      </c>
      <c r="Q66" s="16">
        <f t="shared" si="4"/>
        <v>98.35446815255078</v>
      </c>
    </row>
    <row r="67" spans="1:17" x14ac:dyDescent="0.2">
      <c r="A67" s="15" t="s">
        <v>50</v>
      </c>
      <c r="B67" s="7">
        <v>0</v>
      </c>
      <c r="C67" s="7">
        <v>0</v>
      </c>
      <c r="D67" s="7">
        <v>0</v>
      </c>
      <c r="E67" s="16">
        <f t="shared" si="1"/>
        <v>0</v>
      </c>
      <c r="F67" s="7">
        <v>0</v>
      </c>
      <c r="G67" s="7">
        <v>0</v>
      </c>
      <c r="H67" s="7">
        <v>0</v>
      </c>
      <c r="I67" s="16">
        <f t="shared" si="2"/>
        <v>0</v>
      </c>
      <c r="J67" s="7">
        <v>0</v>
      </c>
      <c r="K67" s="7">
        <v>0</v>
      </c>
      <c r="L67" s="7">
        <v>0</v>
      </c>
      <c r="M67" s="16">
        <f t="shared" si="3"/>
        <v>0</v>
      </c>
      <c r="N67" s="7">
        <v>0</v>
      </c>
      <c r="O67" s="7">
        <v>0</v>
      </c>
      <c r="P67" s="7">
        <v>0</v>
      </c>
      <c r="Q67" s="16">
        <f t="shared" si="4"/>
        <v>0</v>
      </c>
    </row>
    <row r="68" spans="1:17" x14ac:dyDescent="0.2">
      <c r="A68" s="15" t="s">
        <v>51</v>
      </c>
      <c r="B68" s="7">
        <v>34878422.600000001</v>
      </c>
      <c r="C68" s="7">
        <v>0</v>
      </c>
      <c r="D68" s="7">
        <v>34878422.600000001</v>
      </c>
      <c r="E68" s="16">
        <f t="shared" si="1"/>
        <v>629.89277252040745</v>
      </c>
      <c r="F68" s="7">
        <v>120138.4</v>
      </c>
      <c r="G68" s="7">
        <v>0</v>
      </c>
      <c r="H68" s="7">
        <v>120138.4</v>
      </c>
      <c r="I68" s="16">
        <f t="shared" si="2"/>
        <v>261.73943355119826</v>
      </c>
      <c r="J68" s="7">
        <v>566583.89</v>
      </c>
      <c r="K68" s="7">
        <v>0</v>
      </c>
      <c r="L68" s="7">
        <v>566583.89</v>
      </c>
      <c r="M68" s="16">
        <f t="shared" si="3"/>
        <v>127.66649166291123</v>
      </c>
      <c r="N68" s="7">
        <v>34191700.310000002</v>
      </c>
      <c r="O68" s="7">
        <v>0</v>
      </c>
      <c r="P68" s="7">
        <v>34191700.310000002</v>
      </c>
      <c r="Q68" s="16">
        <f t="shared" si="4"/>
        <v>677.39871837543342</v>
      </c>
    </row>
    <row r="69" spans="1:17" x14ac:dyDescent="0.2">
      <c r="A69" s="15" t="s">
        <v>52</v>
      </c>
      <c r="B69" s="7">
        <v>1324462.53</v>
      </c>
      <c r="C69" s="7">
        <v>0</v>
      </c>
      <c r="D69" s="7">
        <v>1324462.53</v>
      </c>
      <c r="E69" s="16">
        <f t="shared" si="1"/>
        <v>23.919355089214765</v>
      </c>
      <c r="F69" s="7">
        <v>0</v>
      </c>
      <c r="G69" s="7">
        <v>0</v>
      </c>
      <c r="H69" s="7">
        <v>0</v>
      </c>
      <c r="I69" s="16">
        <f t="shared" si="2"/>
        <v>0</v>
      </c>
      <c r="J69" s="7">
        <v>238227.4</v>
      </c>
      <c r="K69" s="7">
        <v>0</v>
      </c>
      <c r="L69" s="7">
        <v>238227.4</v>
      </c>
      <c r="M69" s="16">
        <f t="shared" si="3"/>
        <v>53.67899954934655</v>
      </c>
      <c r="N69" s="7">
        <v>1086235.1299999999</v>
      </c>
      <c r="O69" s="7">
        <v>0</v>
      </c>
      <c r="P69" s="7">
        <v>1086235.1299999999</v>
      </c>
      <c r="Q69" s="16">
        <f t="shared" si="4"/>
        <v>21.52026012877662</v>
      </c>
    </row>
    <row r="70" spans="1:17" x14ac:dyDescent="0.2">
      <c r="A70" s="15" t="s">
        <v>53</v>
      </c>
      <c r="B70" s="7">
        <v>56125511.960000001</v>
      </c>
      <c r="C70" s="7">
        <v>0</v>
      </c>
      <c r="D70" s="7">
        <v>56125511.960000001</v>
      </c>
      <c r="E70" s="16">
        <f t="shared" si="1"/>
        <v>1013.608176695803</v>
      </c>
      <c r="F70" s="7">
        <v>33724.480000000003</v>
      </c>
      <c r="G70" s="7">
        <v>0</v>
      </c>
      <c r="H70" s="7">
        <v>33724.480000000003</v>
      </c>
      <c r="I70" s="16">
        <f t="shared" si="2"/>
        <v>73.47381263616559</v>
      </c>
      <c r="J70" s="7">
        <v>2808087.73</v>
      </c>
      <c r="K70" s="7">
        <v>0</v>
      </c>
      <c r="L70" s="7">
        <v>2808087.73</v>
      </c>
      <c r="M70" s="16">
        <f t="shared" si="3"/>
        <v>632.73720820189271</v>
      </c>
      <c r="N70" s="7">
        <v>53283699.75</v>
      </c>
      <c r="O70" s="7">
        <v>0</v>
      </c>
      <c r="P70" s="7">
        <v>53283699.75</v>
      </c>
      <c r="Q70" s="16">
        <f t="shared" si="4"/>
        <v>1055.6453640416048</v>
      </c>
    </row>
    <row r="71" spans="1:17" x14ac:dyDescent="0.2">
      <c r="A71" s="15" t="s">
        <v>54</v>
      </c>
      <c r="B71" s="7">
        <v>848225.42</v>
      </c>
      <c r="C71" s="7">
        <v>0</v>
      </c>
      <c r="D71" s="7">
        <v>848225.42</v>
      </c>
      <c r="E71" s="16">
        <f t="shared" si="1"/>
        <v>15.318670447157409</v>
      </c>
      <c r="F71" s="7">
        <v>134013.25</v>
      </c>
      <c r="G71" s="7">
        <v>0</v>
      </c>
      <c r="H71" s="7">
        <v>134013.25</v>
      </c>
      <c r="I71" s="16">
        <f t="shared" si="2"/>
        <v>291.9678649237473</v>
      </c>
      <c r="J71" s="7">
        <v>54993.59</v>
      </c>
      <c r="K71" s="7">
        <v>0</v>
      </c>
      <c r="L71" s="7">
        <v>54993.59</v>
      </c>
      <c r="M71" s="16">
        <f t="shared" si="3"/>
        <v>12.391525461919782</v>
      </c>
      <c r="N71" s="7">
        <v>659218.57999999996</v>
      </c>
      <c r="O71" s="7">
        <v>0</v>
      </c>
      <c r="P71" s="7">
        <v>659218.57999999996</v>
      </c>
      <c r="Q71" s="16">
        <f t="shared" si="4"/>
        <v>13.060298761763248</v>
      </c>
    </row>
    <row r="72" spans="1:17" x14ac:dyDescent="0.2">
      <c r="A72" s="15" t="s">
        <v>55</v>
      </c>
      <c r="B72" s="7">
        <v>1558</v>
      </c>
      <c r="C72" s="7">
        <v>0</v>
      </c>
      <c r="D72" s="7">
        <v>1558</v>
      </c>
      <c r="E72" s="16">
        <f t="shared" si="1"/>
        <v>2.8136964530809796E-2</v>
      </c>
      <c r="F72" s="7">
        <v>0</v>
      </c>
      <c r="G72" s="7">
        <v>0</v>
      </c>
      <c r="H72" s="7">
        <v>0</v>
      </c>
      <c r="I72" s="16">
        <f t="shared" si="2"/>
        <v>0</v>
      </c>
      <c r="J72" s="7">
        <v>0</v>
      </c>
      <c r="K72" s="7">
        <v>0</v>
      </c>
      <c r="L72" s="7">
        <v>0</v>
      </c>
      <c r="M72" s="16">
        <f t="shared" si="3"/>
        <v>0</v>
      </c>
      <c r="N72" s="7">
        <v>1558</v>
      </c>
      <c r="O72" s="7">
        <v>0</v>
      </c>
      <c r="P72" s="7">
        <v>1558</v>
      </c>
      <c r="Q72" s="16">
        <f t="shared" si="4"/>
        <v>3.0866765725606735E-2</v>
      </c>
    </row>
    <row r="73" spans="1:17" x14ac:dyDescent="0.2">
      <c r="A73" s="15" t="s">
        <v>56</v>
      </c>
      <c r="B73" s="7">
        <v>0</v>
      </c>
      <c r="C73" s="7">
        <v>0</v>
      </c>
      <c r="D73" s="7">
        <v>0</v>
      </c>
      <c r="E73" s="16">
        <f t="shared" si="1"/>
        <v>0</v>
      </c>
      <c r="F73" s="7">
        <v>0</v>
      </c>
      <c r="G73" s="7">
        <v>0</v>
      </c>
      <c r="H73" s="7">
        <v>0</v>
      </c>
      <c r="I73" s="16">
        <f t="shared" si="2"/>
        <v>0</v>
      </c>
      <c r="J73" s="7">
        <v>0</v>
      </c>
      <c r="K73" s="7">
        <v>0</v>
      </c>
      <c r="L73" s="7">
        <v>0</v>
      </c>
      <c r="M73" s="16">
        <f t="shared" si="3"/>
        <v>0</v>
      </c>
      <c r="N73" s="7">
        <v>0</v>
      </c>
      <c r="O73" s="7">
        <v>0</v>
      </c>
      <c r="P73" s="7">
        <v>0</v>
      </c>
      <c r="Q73" s="16">
        <f t="shared" si="4"/>
        <v>0</v>
      </c>
    </row>
    <row r="74" spans="1:17" x14ac:dyDescent="0.2">
      <c r="A74" s="15" t="s">
        <v>57</v>
      </c>
      <c r="B74" s="7">
        <v>9328019.7200000007</v>
      </c>
      <c r="C74" s="7">
        <v>0</v>
      </c>
      <c r="D74" s="7">
        <v>9328019.7200000007</v>
      </c>
      <c r="E74" s="16">
        <f t="shared" si="1"/>
        <v>168.46094993859714</v>
      </c>
      <c r="F74" s="7">
        <v>22262.240000000002</v>
      </c>
      <c r="G74" s="7">
        <v>0</v>
      </c>
      <c r="H74" s="7">
        <v>22262.240000000002</v>
      </c>
      <c r="I74" s="16">
        <f t="shared" si="2"/>
        <v>48.50161220043573</v>
      </c>
      <c r="J74" s="7">
        <v>826991.62</v>
      </c>
      <c r="K74" s="7">
        <v>0</v>
      </c>
      <c r="L74" s="7">
        <v>826991.62</v>
      </c>
      <c r="M74" s="16">
        <f t="shared" si="3"/>
        <v>186.34331230283911</v>
      </c>
      <c r="N74" s="7">
        <v>8478765.8599999994</v>
      </c>
      <c r="O74" s="7">
        <v>0</v>
      </c>
      <c r="P74" s="7">
        <v>8478765.8599999994</v>
      </c>
      <c r="Q74" s="16">
        <f t="shared" si="4"/>
        <v>167.97951183754333</v>
      </c>
    </row>
    <row r="75" spans="1:17" x14ac:dyDescent="0.2">
      <c r="A75" s="15" t="s">
        <v>58</v>
      </c>
      <c r="B75" s="7">
        <v>28200.82</v>
      </c>
      <c r="C75" s="7">
        <v>0</v>
      </c>
      <c r="D75" s="7">
        <v>28200.82</v>
      </c>
      <c r="E75" s="16">
        <f t="shared" si="1"/>
        <v>0.50929747887018706</v>
      </c>
      <c r="F75" s="7">
        <v>0</v>
      </c>
      <c r="G75" s="7">
        <v>0</v>
      </c>
      <c r="H75" s="7">
        <v>0</v>
      </c>
      <c r="I75" s="16">
        <f t="shared" si="2"/>
        <v>0</v>
      </c>
      <c r="J75" s="7">
        <v>1433.94</v>
      </c>
      <c r="K75" s="7">
        <v>0</v>
      </c>
      <c r="L75" s="7">
        <v>1433.94</v>
      </c>
      <c r="M75" s="16">
        <f t="shared" si="3"/>
        <v>0.32310500225326727</v>
      </c>
      <c r="N75" s="7">
        <v>26766.880000000001</v>
      </c>
      <c r="O75" s="7">
        <v>0</v>
      </c>
      <c r="P75" s="7">
        <v>26766.880000000001</v>
      </c>
      <c r="Q75" s="16">
        <f t="shared" si="4"/>
        <v>0.53029975235264981</v>
      </c>
    </row>
    <row r="76" spans="1:17" x14ac:dyDescent="0.2">
      <c r="A76" s="15" t="s">
        <v>59</v>
      </c>
      <c r="B76" s="7">
        <v>13155996.949999999</v>
      </c>
      <c r="C76" s="7">
        <v>0</v>
      </c>
      <c r="D76" s="7">
        <v>13155996.949999999</v>
      </c>
      <c r="E76" s="16">
        <f t="shared" si="1"/>
        <v>237.59295221411543</v>
      </c>
      <c r="F76" s="7">
        <v>7267.93</v>
      </c>
      <c r="G76" s="7">
        <v>0</v>
      </c>
      <c r="H76" s="7">
        <v>7267.93</v>
      </c>
      <c r="I76" s="16">
        <f t="shared" si="2"/>
        <v>15.834270152505447</v>
      </c>
      <c r="J76" s="7">
        <v>386080.94</v>
      </c>
      <c r="K76" s="7">
        <v>0</v>
      </c>
      <c r="L76" s="7">
        <v>386080.94</v>
      </c>
      <c r="M76" s="16">
        <f t="shared" si="3"/>
        <v>86.994353312302835</v>
      </c>
      <c r="N76" s="7">
        <v>12762648.08</v>
      </c>
      <c r="O76" s="7">
        <v>0</v>
      </c>
      <c r="P76" s="7">
        <v>12762648.08</v>
      </c>
      <c r="Q76" s="16">
        <f t="shared" si="4"/>
        <v>252.85087825656265</v>
      </c>
    </row>
    <row r="77" spans="1:17" x14ac:dyDescent="0.2">
      <c r="A77" s="15" t="s">
        <v>60</v>
      </c>
      <c r="B77" s="7">
        <v>0</v>
      </c>
      <c r="C77" s="7">
        <v>0</v>
      </c>
      <c r="D77" s="7">
        <v>0</v>
      </c>
      <c r="E77" s="16">
        <f t="shared" si="1"/>
        <v>0</v>
      </c>
      <c r="F77" s="7">
        <v>0</v>
      </c>
      <c r="G77" s="7">
        <v>0</v>
      </c>
      <c r="H77" s="7">
        <v>0</v>
      </c>
      <c r="I77" s="16">
        <f t="shared" si="2"/>
        <v>0</v>
      </c>
      <c r="J77" s="7">
        <v>0</v>
      </c>
      <c r="K77" s="7">
        <v>0</v>
      </c>
      <c r="L77" s="7">
        <v>0</v>
      </c>
      <c r="M77" s="16">
        <f t="shared" si="3"/>
        <v>0</v>
      </c>
      <c r="N77" s="7">
        <v>0</v>
      </c>
      <c r="O77" s="7">
        <v>0</v>
      </c>
      <c r="P77" s="7">
        <v>0</v>
      </c>
      <c r="Q77" s="16">
        <f t="shared" si="4"/>
        <v>0</v>
      </c>
    </row>
    <row r="78" spans="1:17" x14ac:dyDescent="0.2">
      <c r="A78" s="15" t="s">
        <v>61</v>
      </c>
      <c r="B78" s="7">
        <v>174107904.72</v>
      </c>
      <c r="C78" s="7">
        <v>0</v>
      </c>
      <c r="D78" s="7">
        <v>174107904.72</v>
      </c>
      <c r="E78" s="16">
        <f t="shared" si="1"/>
        <v>3144.3311550964386</v>
      </c>
      <c r="F78" s="7">
        <v>194239.46</v>
      </c>
      <c r="G78" s="7">
        <v>0</v>
      </c>
      <c r="H78" s="7">
        <v>194239.46</v>
      </c>
      <c r="I78" s="16">
        <f t="shared" si="2"/>
        <v>423.179651416122</v>
      </c>
      <c r="J78" s="7">
        <v>4040717.84</v>
      </c>
      <c r="K78" s="7">
        <v>0</v>
      </c>
      <c r="L78" s="7">
        <v>4040717.84</v>
      </c>
      <c r="M78" s="16">
        <f t="shared" si="3"/>
        <v>910.48171248310041</v>
      </c>
      <c r="N78" s="7">
        <v>169872947.41999999</v>
      </c>
      <c r="O78" s="7">
        <v>0</v>
      </c>
      <c r="P78" s="7">
        <v>169872947.41999999</v>
      </c>
      <c r="Q78" s="16">
        <f t="shared" si="4"/>
        <v>3365.4868235760273</v>
      </c>
    </row>
    <row r="79" spans="1:17" x14ac:dyDescent="0.2">
      <c r="A79" s="15" t="s">
        <v>62</v>
      </c>
      <c r="B79" s="7">
        <v>11218372.380000001</v>
      </c>
      <c r="C79" s="7">
        <v>0</v>
      </c>
      <c r="D79" s="7">
        <v>11218372.380000001</v>
      </c>
      <c r="E79" s="16">
        <f t="shared" ref="E79:E83" si="5">D79/$C$5</f>
        <v>202.60009354908618</v>
      </c>
      <c r="F79" s="7">
        <v>4682.3900000000003</v>
      </c>
      <c r="G79" s="7">
        <v>0</v>
      </c>
      <c r="H79" s="7">
        <v>4682.3900000000003</v>
      </c>
      <c r="I79" s="16">
        <f t="shared" ref="I79:I83" si="6">H79/$C$6</f>
        <v>10.201285403050109</v>
      </c>
      <c r="J79" s="7">
        <v>699156.55</v>
      </c>
      <c r="K79" s="7">
        <v>0</v>
      </c>
      <c r="L79" s="7">
        <v>699156.55</v>
      </c>
      <c r="M79" s="16">
        <f t="shared" ref="M79:M83" si="7">L79/$C$7</f>
        <v>157.53865479945924</v>
      </c>
      <c r="N79" s="7">
        <v>10514533.439999999</v>
      </c>
      <c r="O79" s="7">
        <v>0</v>
      </c>
      <c r="P79" s="7">
        <v>10514533.439999999</v>
      </c>
      <c r="Q79" s="16">
        <f t="shared" ref="Q79:Q83" si="8">P79/$C$8</f>
        <v>208.31170757800891</v>
      </c>
    </row>
    <row r="80" spans="1:17" x14ac:dyDescent="0.2">
      <c r="A80" s="15" t="s">
        <v>63</v>
      </c>
      <c r="B80" s="7">
        <v>986.05</v>
      </c>
      <c r="C80" s="7">
        <v>0</v>
      </c>
      <c r="D80" s="7">
        <v>986.05</v>
      </c>
      <c r="E80" s="16">
        <f t="shared" si="5"/>
        <v>1.7807736762262515E-2</v>
      </c>
      <c r="F80" s="7">
        <v>0</v>
      </c>
      <c r="G80" s="7">
        <v>0</v>
      </c>
      <c r="H80" s="7">
        <v>0</v>
      </c>
      <c r="I80" s="16">
        <f t="shared" si="6"/>
        <v>0</v>
      </c>
      <c r="J80" s="7">
        <v>0</v>
      </c>
      <c r="K80" s="7">
        <v>0</v>
      </c>
      <c r="L80" s="7">
        <v>0</v>
      </c>
      <c r="M80" s="16">
        <f t="shared" si="7"/>
        <v>0</v>
      </c>
      <c r="N80" s="7">
        <v>986.05</v>
      </c>
      <c r="O80" s="7">
        <v>0</v>
      </c>
      <c r="P80" s="7">
        <v>986.05</v>
      </c>
      <c r="Q80" s="16">
        <f t="shared" si="8"/>
        <v>1.953541357107479E-2</v>
      </c>
    </row>
    <row r="81" spans="1:17" x14ac:dyDescent="0.2">
      <c r="A81" s="15" t="s">
        <v>64</v>
      </c>
      <c r="B81" s="7">
        <v>1649577.72</v>
      </c>
      <c r="C81" s="7">
        <v>0</v>
      </c>
      <c r="D81" s="7">
        <v>1649577.72</v>
      </c>
      <c r="E81" s="16">
        <f t="shared" si="5"/>
        <v>29.79082785523369</v>
      </c>
      <c r="F81" s="7">
        <v>0</v>
      </c>
      <c r="G81" s="7">
        <v>0</v>
      </c>
      <c r="H81" s="7">
        <v>0</v>
      </c>
      <c r="I81" s="16">
        <f t="shared" si="6"/>
        <v>0</v>
      </c>
      <c r="J81" s="7">
        <v>355128.13</v>
      </c>
      <c r="K81" s="7">
        <v>0</v>
      </c>
      <c r="L81" s="7">
        <v>355128.13</v>
      </c>
      <c r="M81" s="16">
        <f t="shared" si="7"/>
        <v>80.019858044164039</v>
      </c>
      <c r="N81" s="7">
        <v>1294449.5900000001</v>
      </c>
      <c r="O81" s="7">
        <v>0</v>
      </c>
      <c r="P81" s="7">
        <v>1294449.5900000001</v>
      </c>
      <c r="Q81" s="16">
        <f t="shared" si="8"/>
        <v>25.645360871718673</v>
      </c>
    </row>
    <row r="82" spans="1:17" x14ac:dyDescent="0.2">
      <c r="A82" s="15" t="s">
        <v>65</v>
      </c>
      <c r="B82" s="7">
        <v>0</v>
      </c>
      <c r="C82" s="7">
        <v>0</v>
      </c>
      <c r="D82" s="7">
        <v>0</v>
      </c>
      <c r="E82" s="16">
        <f t="shared" si="5"/>
        <v>0</v>
      </c>
      <c r="F82" s="7">
        <v>0</v>
      </c>
      <c r="G82" s="7">
        <v>0</v>
      </c>
      <c r="H82" s="7">
        <v>0</v>
      </c>
      <c r="I82" s="16">
        <f t="shared" si="6"/>
        <v>0</v>
      </c>
      <c r="J82" s="7">
        <v>0</v>
      </c>
      <c r="K82" s="7">
        <v>0</v>
      </c>
      <c r="L82" s="7">
        <v>0</v>
      </c>
      <c r="M82" s="16">
        <f t="shared" si="7"/>
        <v>0</v>
      </c>
      <c r="N82" s="7">
        <v>0</v>
      </c>
      <c r="O82" s="7">
        <v>0</v>
      </c>
      <c r="P82" s="7">
        <v>0</v>
      </c>
      <c r="Q82" s="16">
        <f t="shared" si="8"/>
        <v>0</v>
      </c>
    </row>
    <row r="83" spans="1:17" x14ac:dyDescent="0.2">
      <c r="A83" s="15" t="s">
        <v>66</v>
      </c>
      <c r="B83" s="7">
        <v>4399281</v>
      </c>
      <c r="C83" s="7">
        <v>0</v>
      </c>
      <c r="D83" s="7">
        <v>4399281</v>
      </c>
      <c r="E83" s="16">
        <f t="shared" si="5"/>
        <v>79.44955934407281</v>
      </c>
      <c r="F83" s="7">
        <v>0</v>
      </c>
      <c r="G83" s="7">
        <v>0</v>
      </c>
      <c r="H83" s="7">
        <v>0</v>
      </c>
      <c r="I83" s="16">
        <f t="shared" si="6"/>
        <v>0</v>
      </c>
      <c r="J83" s="7">
        <v>142624</v>
      </c>
      <c r="K83" s="7">
        <v>0</v>
      </c>
      <c r="L83" s="7">
        <v>142624</v>
      </c>
      <c r="M83" s="16">
        <f t="shared" si="7"/>
        <v>32.136998648039658</v>
      </c>
      <c r="N83" s="7">
        <v>4256657</v>
      </c>
      <c r="O83" s="7">
        <v>0</v>
      </c>
      <c r="P83" s="7">
        <v>4256657</v>
      </c>
      <c r="Q83" s="16">
        <f t="shared" si="8"/>
        <v>84.331986131748394</v>
      </c>
    </row>
    <row r="85" spans="1:17" x14ac:dyDescent="0.2">
      <c r="A85" s="19" t="s">
        <v>94</v>
      </c>
    </row>
    <row r="86" spans="1:17" x14ac:dyDescent="0.2">
      <c r="A86" s="20" t="s">
        <v>99</v>
      </c>
    </row>
    <row r="87" spans="1:17" x14ac:dyDescent="0.2">
      <c r="A87" s="1" t="s">
        <v>100</v>
      </c>
    </row>
    <row r="88" spans="1:17" x14ac:dyDescent="0.2">
      <c r="A88" s="1" t="s">
        <v>101</v>
      </c>
    </row>
    <row r="89" spans="1:17" x14ac:dyDescent="0.2">
      <c r="A89" s="1" t="s">
        <v>102</v>
      </c>
    </row>
    <row r="90" spans="1:17" x14ac:dyDescent="0.2">
      <c r="A90" s="1" t="s">
        <v>98</v>
      </c>
    </row>
    <row r="91" spans="1:17" x14ac:dyDescent="0.2">
      <c r="A91" s="1" t="s">
        <v>106</v>
      </c>
    </row>
  </sheetData>
  <mergeCells count="8">
    <mergeCell ref="A1:Q1"/>
    <mergeCell ref="A2:Q2"/>
    <mergeCell ref="A3:Q3"/>
    <mergeCell ref="A10:A11"/>
    <mergeCell ref="B10:E10"/>
    <mergeCell ref="F10:I10"/>
    <mergeCell ref="J10:M10"/>
    <mergeCell ref="N10:Q10"/>
  </mergeCells>
  <printOptions horizontalCentered="1"/>
  <pageMargins left="0.2" right="0.2" top="0.2" bottom="0.15" header="0.3" footer="0.3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A61" workbookViewId="0">
      <selection activeCell="A96" sqref="A96"/>
    </sheetView>
  </sheetViews>
  <sheetFormatPr defaultRowHeight="11.25" x14ac:dyDescent="0.2"/>
  <cols>
    <col min="1" max="1" width="41" style="1" customWidth="1"/>
    <col min="2" max="3" width="11.28515625" style="1" customWidth="1"/>
    <col min="4" max="4" width="11.7109375" style="1" bestFit="1" customWidth="1"/>
    <col min="5" max="13" width="11.28515625" style="1" customWidth="1"/>
    <col min="14" max="17" width="11.7109375" style="1" customWidth="1"/>
    <col min="18" max="16384" width="9.140625" style="1"/>
  </cols>
  <sheetData>
    <row r="1" spans="1:17" ht="20.25" customHeight="1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.75" customHeight="1" x14ac:dyDescent="0.2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8.75" customHeight="1" x14ac:dyDescent="0.2">
      <c r="A3" s="22" t="s">
        <v>91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37.5" customHeight="1" x14ac:dyDescent="0.2">
      <c r="A4" s="2" t="s">
        <v>69</v>
      </c>
      <c r="B4" s="2" t="s">
        <v>70</v>
      </c>
      <c r="C4" s="2" t="s">
        <v>71</v>
      </c>
      <c r="D4" s="2" t="s">
        <v>72</v>
      </c>
      <c r="E4" s="2" t="s">
        <v>73</v>
      </c>
    </row>
    <row r="5" spans="1:17" x14ac:dyDescent="0.2">
      <c r="A5" s="3" t="s">
        <v>74</v>
      </c>
      <c r="B5" s="4">
        <f>SUM(B6:B8)</f>
        <v>2314</v>
      </c>
      <c r="C5" s="4">
        <f>SUM(C6:C8)</f>
        <v>26846</v>
      </c>
      <c r="D5" s="5">
        <f>C5/B5</f>
        <v>11.601555747623163</v>
      </c>
      <c r="E5" s="6">
        <f>E12*12</f>
        <v>64861.137250987122</v>
      </c>
    </row>
    <row r="6" spans="1:17" x14ac:dyDescent="0.2">
      <c r="A6" s="3" t="s">
        <v>75</v>
      </c>
      <c r="B6" s="7">
        <v>16</v>
      </c>
      <c r="C6" s="7">
        <v>173</v>
      </c>
      <c r="D6" s="8">
        <f t="shared" ref="D6:D8" si="0">C6/B6</f>
        <v>10.8125</v>
      </c>
      <c r="E6" s="9">
        <f>I12*12</f>
        <v>80792.80855491331</v>
      </c>
    </row>
    <row r="7" spans="1:17" x14ac:dyDescent="0.2">
      <c r="A7" s="3" t="s">
        <v>76</v>
      </c>
      <c r="B7" s="7">
        <v>162</v>
      </c>
      <c r="C7" s="7">
        <v>1902</v>
      </c>
      <c r="D7" s="8">
        <f t="shared" si="0"/>
        <v>11.74074074074074</v>
      </c>
      <c r="E7" s="9">
        <f>M12*12</f>
        <v>67985.132618296528</v>
      </c>
    </row>
    <row r="8" spans="1:17" x14ac:dyDescent="0.2">
      <c r="A8" s="3" t="s">
        <v>77</v>
      </c>
      <c r="B8" s="7">
        <v>2136</v>
      </c>
      <c r="C8" s="7">
        <v>24771</v>
      </c>
      <c r="D8" s="8">
        <f t="shared" si="0"/>
        <v>11.59691011235955</v>
      </c>
      <c r="E8" s="9">
        <f>Q12*12</f>
        <v>64510.000101731865</v>
      </c>
    </row>
    <row r="10" spans="1:17" ht="15" customHeight="1" x14ac:dyDescent="0.2">
      <c r="A10" s="23" t="s">
        <v>78</v>
      </c>
      <c r="B10" s="23" t="s">
        <v>79</v>
      </c>
      <c r="C10" s="23"/>
      <c r="D10" s="23"/>
      <c r="E10" s="23"/>
      <c r="F10" s="23" t="s">
        <v>75</v>
      </c>
      <c r="G10" s="23"/>
      <c r="H10" s="23"/>
      <c r="I10" s="23"/>
      <c r="J10" s="23" t="s">
        <v>76</v>
      </c>
      <c r="K10" s="23"/>
      <c r="L10" s="23"/>
      <c r="M10" s="23"/>
      <c r="N10" s="23" t="s">
        <v>77</v>
      </c>
      <c r="O10" s="23"/>
      <c r="P10" s="23"/>
      <c r="Q10" s="23"/>
    </row>
    <row r="11" spans="1:17" ht="38.25" customHeight="1" x14ac:dyDescent="0.2">
      <c r="A11" s="23"/>
      <c r="B11" s="2" t="s">
        <v>80</v>
      </c>
      <c r="C11" s="2" t="s">
        <v>81</v>
      </c>
      <c r="D11" s="2" t="s">
        <v>82</v>
      </c>
      <c r="E11" s="2" t="s">
        <v>83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80</v>
      </c>
      <c r="O11" s="2" t="s">
        <v>81</v>
      </c>
      <c r="P11" s="2" t="s">
        <v>82</v>
      </c>
      <c r="Q11" s="2" t="s">
        <v>83</v>
      </c>
    </row>
    <row r="12" spans="1:17" x14ac:dyDescent="0.2">
      <c r="A12" s="10" t="s">
        <v>74</v>
      </c>
      <c r="B12" s="11">
        <f>SUM(B14:B24)+SUM(B31:B83)</f>
        <v>134264340.94</v>
      </c>
      <c r="C12" s="11">
        <f>SUM(C14:C83)</f>
        <v>10840833.279999997</v>
      </c>
      <c r="D12" s="11">
        <f>SUM(D14:D24)+SUM(D31:D83)</f>
        <v>145105174.22000003</v>
      </c>
      <c r="E12" s="12">
        <f>D12/$C$5</f>
        <v>5405.0947709155935</v>
      </c>
      <c r="F12" s="11">
        <f>SUM(F14:F24)+SUM(F31:F83)</f>
        <v>718462.39000000025</v>
      </c>
      <c r="G12" s="11">
        <f>SUM(G14:G83)</f>
        <v>446300.60000000003</v>
      </c>
      <c r="H12" s="11">
        <f>SUM(H14:H24)+SUM(H31:H83)</f>
        <v>1164762.9900000002</v>
      </c>
      <c r="I12" s="12">
        <f>H12/$C$6</f>
        <v>6732.7340462427755</v>
      </c>
      <c r="J12" s="11">
        <f>SUM(J14:J24)+SUM(J31:J83)</f>
        <v>9325612.540000001</v>
      </c>
      <c r="K12" s="11">
        <f>SUM(K14:K83)</f>
        <v>1450030.9799999997</v>
      </c>
      <c r="L12" s="11">
        <f>SUM(L14:L24)+SUM(L31:L83)</f>
        <v>10775643.52</v>
      </c>
      <c r="M12" s="12">
        <f>L12/$C$7</f>
        <v>5665.4277181913776</v>
      </c>
      <c r="N12" s="11">
        <f>SUM(N14:N24)+SUM(N31:N83)</f>
        <v>124220266.00999998</v>
      </c>
      <c r="O12" s="11">
        <f>SUM(O14:O83)</f>
        <v>8944501.6999999993</v>
      </c>
      <c r="P12" s="11">
        <f>SUM(P14:P24)+SUM(P31:P83)</f>
        <v>133164767.70999999</v>
      </c>
      <c r="Q12" s="12">
        <f>P12/$C$8</f>
        <v>5375.8333418109887</v>
      </c>
    </row>
    <row r="13" spans="1:17" x14ac:dyDescent="0.2">
      <c r="A13" s="13" t="s">
        <v>84</v>
      </c>
      <c r="B13" s="11"/>
      <c r="C13" s="11"/>
      <c r="D13" s="11"/>
      <c r="E13" s="14"/>
      <c r="F13" s="11"/>
      <c r="G13" s="11"/>
      <c r="H13" s="11"/>
      <c r="I13" s="14"/>
      <c r="J13" s="11"/>
      <c r="K13" s="11"/>
      <c r="L13" s="11"/>
      <c r="M13" s="14"/>
      <c r="N13" s="11"/>
      <c r="O13" s="11"/>
      <c r="P13" s="11"/>
      <c r="Q13" s="14"/>
    </row>
    <row r="14" spans="1:17" x14ac:dyDescent="0.2">
      <c r="A14" s="15" t="s">
        <v>0</v>
      </c>
      <c r="B14" s="7">
        <v>473708.15</v>
      </c>
      <c r="C14" s="7">
        <v>0</v>
      </c>
      <c r="D14" s="7">
        <v>473708.15</v>
      </c>
      <c r="E14" s="16">
        <f>D14/$C$5</f>
        <v>17.645390374729942</v>
      </c>
      <c r="F14" s="7">
        <v>6216.73</v>
      </c>
      <c r="G14" s="7">
        <v>0</v>
      </c>
      <c r="H14" s="7">
        <v>6216.73</v>
      </c>
      <c r="I14" s="16">
        <f>H14/$C$6</f>
        <v>35.934855491329479</v>
      </c>
      <c r="J14" s="7">
        <v>467491.42</v>
      </c>
      <c r="K14" s="7">
        <v>0</v>
      </c>
      <c r="L14" s="7">
        <v>467491.42</v>
      </c>
      <c r="M14" s="16">
        <f>L14/$C$7</f>
        <v>245.78939011566771</v>
      </c>
      <c r="N14" s="7">
        <v>0</v>
      </c>
      <c r="O14" s="7">
        <v>0</v>
      </c>
      <c r="P14" s="7">
        <v>0</v>
      </c>
      <c r="Q14" s="16">
        <f>P14/$C$8</f>
        <v>0</v>
      </c>
    </row>
    <row r="15" spans="1:17" x14ac:dyDescent="0.2">
      <c r="A15" s="15" t="s">
        <v>1</v>
      </c>
      <c r="B15" s="7">
        <v>54607.41</v>
      </c>
      <c r="C15" s="7">
        <v>357555.41</v>
      </c>
      <c r="D15" s="7">
        <v>412162.82</v>
      </c>
      <c r="E15" s="16">
        <f t="shared" ref="E15:E78" si="1">D15/$C$5</f>
        <v>15.352857781419951</v>
      </c>
      <c r="F15" s="7">
        <v>30.18</v>
      </c>
      <c r="G15" s="7">
        <v>1228.8900000000001</v>
      </c>
      <c r="H15" s="7">
        <v>1259.07</v>
      </c>
      <c r="I15" s="16">
        <f t="shared" ref="I15:I78" si="2">H15/$C$6</f>
        <v>7.2778612716762998</v>
      </c>
      <c r="J15" s="7">
        <v>5620.18</v>
      </c>
      <c r="K15" s="7">
        <v>41950.44</v>
      </c>
      <c r="L15" s="7">
        <v>47570.62</v>
      </c>
      <c r="M15" s="16">
        <f t="shared" ref="M15:M78" si="3">L15/$C$7</f>
        <v>25.010841219768665</v>
      </c>
      <c r="N15" s="7">
        <v>48957.05</v>
      </c>
      <c r="O15" s="7">
        <v>314376.08</v>
      </c>
      <c r="P15" s="7">
        <v>363333.13</v>
      </c>
      <c r="Q15" s="16">
        <f t="shared" ref="Q15:Q78" si="4">P15/$C$8</f>
        <v>14.66768115942029</v>
      </c>
    </row>
    <row r="16" spans="1:17" x14ac:dyDescent="0.2">
      <c r="A16" s="15" t="s">
        <v>2</v>
      </c>
      <c r="B16" s="7">
        <v>50234.1</v>
      </c>
      <c r="C16" s="7">
        <v>0</v>
      </c>
      <c r="D16" s="7">
        <v>50234.1</v>
      </c>
      <c r="E16" s="16">
        <f t="shared" si="1"/>
        <v>1.8711949638679877</v>
      </c>
      <c r="F16" s="7">
        <v>8741.4599999999991</v>
      </c>
      <c r="G16" s="7">
        <v>0</v>
      </c>
      <c r="H16" s="7">
        <v>8741.4599999999991</v>
      </c>
      <c r="I16" s="16">
        <f t="shared" si="2"/>
        <v>50.528670520231209</v>
      </c>
      <c r="J16" s="7">
        <v>41492.639999999999</v>
      </c>
      <c r="K16" s="7">
        <v>0</v>
      </c>
      <c r="L16" s="7">
        <v>41492.639999999999</v>
      </c>
      <c r="M16" s="16">
        <f t="shared" si="3"/>
        <v>21.815268138801262</v>
      </c>
      <c r="N16" s="7">
        <v>0</v>
      </c>
      <c r="O16" s="7">
        <v>0</v>
      </c>
      <c r="P16" s="7">
        <v>0</v>
      </c>
      <c r="Q16" s="16">
        <f t="shared" si="4"/>
        <v>0</v>
      </c>
    </row>
    <row r="17" spans="1:17" x14ac:dyDescent="0.2">
      <c r="A17" s="15" t="s">
        <v>3</v>
      </c>
      <c r="B17" s="7">
        <v>13031.09</v>
      </c>
      <c r="C17" s="7">
        <v>0</v>
      </c>
      <c r="D17" s="7">
        <v>13031.09</v>
      </c>
      <c r="E17" s="16">
        <f t="shared" si="1"/>
        <v>0.48540154957908072</v>
      </c>
      <c r="F17" s="7">
        <v>0</v>
      </c>
      <c r="G17" s="7">
        <v>0</v>
      </c>
      <c r="H17" s="7">
        <v>0</v>
      </c>
      <c r="I17" s="16">
        <f t="shared" si="2"/>
        <v>0</v>
      </c>
      <c r="J17" s="7">
        <v>0</v>
      </c>
      <c r="K17" s="7">
        <v>0</v>
      </c>
      <c r="L17" s="7">
        <v>0</v>
      </c>
      <c r="M17" s="16">
        <f t="shared" si="3"/>
        <v>0</v>
      </c>
      <c r="N17" s="7">
        <v>13031.09</v>
      </c>
      <c r="O17" s="7">
        <v>0</v>
      </c>
      <c r="P17" s="7">
        <v>13031.09</v>
      </c>
      <c r="Q17" s="16">
        <f t="shared" si="4"/>
        <v>0.52606233095151589</v>
      </c>
    </row>
    <row r="18" spans="1:17" x14ac:dyDescent="0.2">
      <c r="A18" s="15" t="s">
        <v>4</v>
      </c>
      <c r="B18" s="7">
        <v>0</v>
      </c>
      <c r="C18" s="7">
        <v>0</v>
      </c>
      <c r="D18" s="7">
        <v>0</v>
      </c>
      <c r="E18" s="16">
        <f t="shared" si="1"/>
        <v>0</v>
      </c>
      <c r="F18" s="7">
        <v>0</v>
      </c>
      <c r="G18" s="7">
        <v>0</v>
      </c>
      <c r="H18" s="7">
        <v>0</v>
      </c>
      <c r="I18" s="16">
        <f t="shared" si="2"/>
        <v>0</v>
      </c>
      <c r="J18" s="7">
        <v>0</v>
      </c>
      <c r="K18" s="7">
        <v>0</v>
      </c>
      <c r="L18" s="7">
        <v>0</v>
      </c>
      <c r="M18" s="16">
        <f t="shared" si="3"/>
        <v>0</v>
      </c>
      <c r="N18" s="7">
        <v>0</v>
      </c>
      <c r="O18" s="7">
        <v>0</v>
      </c>
      <c r="P18" s="7">
        <v>0</v>
      </c>
      <c r="Q18" s="16">
        <f t="shared" si="4"/>
        <v>0</v>
      </c>
    </row>
    <row r="19" spans="1:17" x14ac:dyDescent="0.2">
      <c r="A19" s="15" t="s">
        <v>5</v>
      </c>
      <c r="B19" s="7">
        <v>192780.74</v>
      </c>
      <c r="C19" s="7">
        <v>0</v>
      </c>
      <c r="D19" s="7">
        <v>192780.74</v>
      </c>
      <c r="E19" s="16">
        <f t="shared" si="1"/>
        <v>7.1809856216941066</v>
      </c>
      <c r="F19" s="7">
        <v>0</v>
      </c>
      <c r="G19" s="7">
        <v>0</v>
      </c>
      <c r="H19" s="7">
        <v>0</v>
      </c>
      <c r="I19" s="16">
        <f t="shared" si="2"/>
        <v>0</v>
      </c>
      <c r="J19" s="7">
        <v>10726.35</v>
      </c>
      <c r="K19" s="7">
        <v>0</v>
      </c>
      <c r="L19" s="7">
        <v>10726.35</v>
      </c>
      <c r="M19" s="16">
        <f t="shared" si="3"/>
        <v>5.639511041009464</v>
      </c>
      <c r="N19" s="7">
        <v>182054.39</v>
      </c>
      <c r="O19" s="7">
        <v>0</v>
      </c>
      <c r="P19" s="7">
        <v>182054.39</v>
      </c>
      <c r="Q19" s="16">
        <f t="shared" si="4"/>
        <v>7.3494969924508506</v>
      </c>
    </row>
    <row r="20" spans="1:17" x14ac:dyDescent="0.2">
      <c r="A20" s="15" t="s">
        <v>6</v>
      </c>
      <c r="B20" s="7">
        <v>149237.79</v>
      </c>
      <c r="C20" s="7">
        <v>522740.16</v>
      </c>
      <c r="D20" s="7">
        <v>671977.95</v>
      </c>
      <c r="E20" s="16">
        <f t="shared" si="1"/>
        <v>25.030840721150263</v>
      </c>
      <c r="F20" s="7">
        <v>2662.61</v>
      </c>
      <c r="G20" s="7">
        <v>8974.58</v>
      </c>
      <c r="H20" s="7">
        <v>11637.19</v>
      </c>
      <c r="I20" s="16">
        <f t="shared" si="2"/>
        <v>67.266994219653185</v>
      </c>
      <c r="J20" s="7">
        <v>13462.81</v>
      </c>
      <c r="K20" s="7">
        <v>56179.89</v>
      </c>
      <c r="L20" s="7">
        <v>69642.7</v>
      </c>
      <c r="M20" s="16">
        <f t="shared" si="3"/>
        <v>36.61550998948475</v>
      </c>
      <c r="N20" s="7">
        <v>133112.37</v>
      </c>
      <c r="O20" s="7">
        <v>457585.69</v>
      </c>
      <c r="P20" s="7">
        <v>590698.06000000006</v>
      </c>
      <c r="Q20" s="16">
        <f t="shared" si="4"/>
        <v>23.84635501190909</v>
      </c>
    </row>
    <row r="21" spans="1:17" x14ac:dyDescent="0.2">
      <c r="A21" s="15" t="s">
        <v>85</v>
      </c>
      <c r="B21" s="7">
        <v>383903.79</v>
      </c>
      <c r="C21" s="7">
        <v>1176548.1100000001</v>
      </c>
      <c r="D21" s="7">
        <v>1560451.9</v>
      </c>
      <c r="E21" s="16">
        <f t="shared" si="1"/>
        <v>58.126048573344256</v>
      </c>
      <c r="F21" s="7">
        <v>2761.56</v>
      </c>
      <c r="G21" s="7">
        <v>17336.04</v>
      </c>
      <c r="H21" s="7">
        <v>20097.599999999999</v>
      </c>
      <c r="I21" s="16">
        <f t="shared" si="2"/>
        <v>116.17109826589595</v>
      </c>
      <c r="J21" s="7">
        <v>98689.09</v>
      </c>
      <c r="K21" s="7">
        <v>214318.55</v>
      </c>
      <c r="L21" s="7">
        <v>313007.64</v>
      </c>
      <c r="M21" s="16">
        <f t="shared" si="3"/>
        <v>164.56763406940064</v>
      </c>
      <c r="N21" s="7">
        <v>282453.14</v>
      </c>
      <c r="O21" s="7">
        <v>944893.52</v>
      </c>
      <c r="P21" s="7">
        <v>1227346.6599999999</v>
      </c>
      <c r="Q21" s="16">
        <f t="shared" si="4"/>
        <v>49.547723547696897</v>
      </c>
    </row>
    <row r="22" spans="1:17" x14ac:dyDescent="0.2">
      <c r="A22" s="15" t="s">
        <v>7</v>
      </c>
      <c r="B22" s="7">
        <v>56762.78</v>
      </c>
      <c r="C22" s="7">
        <v>246192.81</v>
      </c>
      <c r="D22" s="7">
        <v>302955.59000000003</v>
      </c>
      <c r="E22" s="16">
        <f t="shared" si="1"/>
        <v>11.284943380764361</v>
      </c>
      <c r="F22" s="7">
        <v>814.1</v>
      </c>
      <c r="G22" s="7">
        <v>2848.56</v>
      </c>
      <c r="H22" s="7">
        <v>3662.66</v>
      </c>
      <c r="I22" s="16">
        <f t="shared" si="2"/>
        <v>21.171445086705202</v>
      </c>
      <c r="J22" s="7">
        <v>6460.1</v>
      </c>
      <c r="K22" s="7">
        <v>27208.560000000001</v>
      </c>
      <c r="L22" s="7">
        <v>33668.660000000003</v>
      </c>
      <c r="M22" s="16">
        <f t="shared" si="3"/>
        <v>17.701713985278655</v>
      </c>
      <c r="N22" s="7">
        <v>49488.58</v>
      </c>
      <c r="O22" s="7">
        <v>216135.69</v>
      </c>
      <c r="P22" s="7">
        <v>265624.27</v>
      </c>
      <c r="Q22" s="16">
        <f t="shared" si="4"/>
        <v>10.723195268660936</v>
      </c>
    </row>
    <row r="23" spans="1:17" x14ac:dyDescent="0.2">
      <c r="A23" s="15" t="s">
        <v>8</v>
      </c>
      <c r="B23" s="7">
        <v>0</v>
      </c>
      <c r="C23" s="7">
        <v>0</v>
      </c>
      <c r="D23" s="7">
        <v>0</v>
      </c>
      <c r="E23" s="16">
        <f t="shared" si="1"/>
        <v>0</v>
      </c>
      <c r="F23" s="7">
        <v>0</v>
      </c>
      <c r="G23" s="7">
        <v>0</v>
      </c>
      <c r="H23" s="7">
        <v>0</v>
      </c>
      <c r="I23" s="16">
        <f t="shared" si="2"/>
        <v>0</v>
      </c>
      <c r="J23" s="7">
        <v>0</v>
      </c>
      <c r="K23" s="7">
        <v>0</v>
      </c>
      <c r="L23" s="7">
        <v>0</v>
      </c>
      <c r="M23" s="16">
        <f t="shared" si="3"/>
        <v>0</v>
      </c>
      <c r="N23" s="7">
        <v>0</v>
      </c>
      <c r="O23" s="7">
        <v>0</v>
      </c>
      <c r="P23" s="7">
        <v>0</v>
      </c>
      <c r="Q23" s="16">
        <f t="shared" si="4"/>
        <v>0</v>
      </c>
    </row>
    <row r="24" spans="1:17" x14ac:dyDescent="0.2">
      <c r="A24" s="15" t="s">
        <v>9</v>
      </c>
      <c r="B24" s="7">
        <f>SUM(B25:B30)</f>
        <v>631920.69000000006</v>
      </c>
      <c r="C24" s="7">
        <v>117726.33</v>
      </c>
      <c r="D24" s="7">
        <f>B24+C24</f>
        <v>749647.02</v>
      </c>
      <c r="E24" s="16">
        <f t="shared" si="1"/>
        <v>27.923974521343961</v>
      </c>
      <c r="F24" s="7">
        <f>SUM(F25:F30)</f>
        <v>9404.3200000000015</v>
      </c>
      <c r="G24" s="7">
        <v>1539.72</v>
      </c>
      <c r="H24" s="7">
        <f>F24+G24</f>
        <v>10944.04</v>
      </c>
      <c r="I24" s="16">
        <f t="shared" si="2"/>
        <v>63.260346820809254</v>
      </c>
      <c r="J24" s="7">
        <f>SUM(J25:J30)</f>
        <v>513296.87</v>
      </c>
      <c r="K24" s="7">
        <v>70422.62</v>
      </c>
      <c r="L24" s="7">
        <f>J24+K24</f>
        <v>583719.49</v>
      </c>
      <c r="M24" s="16">
        <f t="shared" si="3"/>
        <v>306.89773396424818</v>
      </c>
      <c r="N24" s="7">
        <f>SUM(N25:N30)</f>
        <v>109219.5</v>
      </c>
      <c r="O24" s="7">
        <v>45763.99</v>
      </c>
      <c r="P24" s="7">
        <f>N24+O24</f>
        <v>154983.49</v>
      </c>
      <c r="Q24" s="16">
        <f t="shared" si="4"/>
        <v>6.2566505187517656</v>
      </c>
    </row>
    <row r="25" spans="1:17" x14ac:dyDescent="0.2">
      <c r="A25" s="15" t="s">
        <v>10</v>
      </c>
      <c r="B25" s="7">
        <v>108046.81</v>
      </c>
      <c r="C25" s="7">
        <v>0</v>
      </c>
      <c r="D25" s="7">
        <v>108046.81</v>
      </c>
      <c r="E25" s="16">
        <f t="shared" si="1"/>
        <v>4.0246893391939205</v>
      </c>
      <c r="F25" s="7">
        <v>3354</v>
      </c>
      <c r="G25" s="7">
        <v>0</v>
      </c>
      <c r="H25" s="7">
        <v>3354</v>
      </c>
      <c r="I25" s="16">
        <f t="shared" si="2"/>
        <v>19.387283236994218</v>
      </c>
      <c r="J25" s="7">
        <v>104292.54</v>
      </c>
      <c r="K25" s="7">
        <v>0</v>
      </c>
      <c r="L25" s="7">
        <v>104292.54</v>
      </c>
      <c r="M25" s="16">
        <f t="shared" si="3"/>
        <v>54.833091482649841</v>
      </c>
      <c r="N25" s="7">
        <v>400.27</v>
      </c>
      <c r="O25" s="7">
        <v>0</v>
      </c>
      <c r="P25" s="7">
        <v>400.27</v>
      </c>
      <c r="Q25" s="16">
        <f t="shared" si="4"/>
        <v>1.6158814743046302E-2</v>
      </c>
    </row>
    <row r="26" spans="1:17" x14ac:dyDescent="0.2">
      <c r="A26" s="15" t="s">
        <v>11</v>
      </c>
      <c r="B26" s="7">
        <v>416426.61</v>
      </c>
      <c r="C26" s="7">
        <v>0</v>
      </c>
      <c r="D26" s="7">
        <v>416426.61</v>
      </c>
      <c r="E26" s="16">
        <f t="shared" si="1"/>
        <v>15.5116818147955</v>
      </c>
      <c r="F26" s="7">
        <v>5958.06</v>
      </c>
      <c r="G26" s="7">
        <v>0</v>
      </c>
      <c r="H26" s="7">
        <v>5958.06</v>
      </c>
      <c r="I26" s="16">
        <f t="shared" si="2"/>
        <v>34.439653179190756</v>
      </c>
      <c r="J26" s="7">
        <v>328742.75</v>
      </c>
      <c r="K26" s="7">
        <v>0</v>
      </c>
      <c r="L26" s="7">
        <v>328742.75</v>
      </c>
      <c r="M26" s="16">
        <f t="shared" si="3"/>
        <v>172.84056256572029</v>
      </c>
      <c r="N26" s="7">
        <v>81725.8</v>
      </c>
      <c r="O26" s="7">
        <v>0</v>
      </c>
      <c r="P26" s="7">
        <v>81725.8</v>
      </c>
      <c r="Q26" s="16">
        <f t="shared" si="4"/>
        <v>3.2992531589358527</v>
      </c>
    </row>
    <row r="27" spans="1:17" x14ac:dyDescent="0.2">
      <c r="A27" s="15" t="s">
        <v>12</v>
      </c>
      <c r="B27" s="7">
        <v>51977.4</v>
      </c>
      <c r="C27" s="7">
        <v>0</v>
      </c>
      <c r="D27" s="7">
        <v>51977.4</v>
      </c>
      <c r="E27" s="16">
        <f t="shared" si="1"/>
        <v>1.9361320122178352</v>
      </c>
      <c r="F27" s="7">
        <v>92.26</v>
      </c>
      <c r="G27" s="7">
        <v>0</v>
      </c>
      <c r="H27" s="7">
        <v>92.26</v>
      </c>
      <c r="I27" s="16">
        <f t="shared" si="2"/>
        <v>0.53329479768786126</v>
      </c>
      <c r="J27" s="7">
        <v>45834.57</v>
      </c>
      <c r="K27" s="7">
        <v>0</v>
      </c>
      <c r="L27" s="7">
        <v>45834.57</v>
      </c>
      <c r="M27" s="16">
        <f t="shared" si="3"/>
        <v>24.098091482649842</v>
      </c>
      <c r="N27" s="7">
        <v>6050.57</v>
      </c>
      <c r="O27" s="7">
        <v>0</v>
      </c>
      <c r="P27" s="7">
        <v>6050.57</v>
      </c>
      <c r="Q27" s="16">
        <f t="shared" si="4"/>
        <v>0.24426022364862135</v>
      </c>
    </row>
    <row r="28" spans="1:17" x14ac:dyDescent="0.2">
      <c r="A28" s="15" t="s">
        <v>13</v>
      </c>
      <c r="B28" s="7">
        <v>942.56</v>
      </c>
      <c r="C28" s="7">
        <v>0</v>
      </c>
      <c r="D28" s="7">
        <v>942.56</v>
      </c>
      <c r="E28" s="16">
        <f t="shared" si="1"/>
        <v>3.5109886016538777E-2</v>
      </c>
      <c r="F28" s="7">
        <v>0</v>
      </c>
      <c r="G28" s="7">
        <v>0</v>
      </c>
      <c r="H28" s="7">
        <v>0</v>
      </c>
      <c r="I28" s="16">
        <f t="shared" si="2"/>
        <v>0</v>
      </c>
      <c r="J28" s="7">
        <v>942.56</v>
      </c>
      <c r="K28" s="7">
        <v>0</v>
      </c>
      <c r="L28" s="7">
        <v>942.56</v>
      </c>
      <c r="M28" s="16">
        <f t="shared" si="3"/>
        <v>0.49556256572029439</v>
      </c>
      <c r="N28" s="7">
        <v>0</v>
      </c>
      <c r="O28" s="7">
        <v>0</v>
      </c>
      <c r="P28" s="7">
        <v>0</v>
      </c>
      <c r="Q28" s="16">
        <f t="shared" si="4"/>
        <v>0</v>
      </c>
    </row>
    <row r="29" spans="1:17" x14ac:dyDescent="0.2">
      <c r="A29" s="15" t="s">
        <v>14</v>
      </c>
      <c r="B29" s="7">
        <v>40887.68</v>
      </c>
      <c r="C29" s="7">
        <v>0</v>
      </c>
      <c r="D29" s="7">
        <v>40887.68</v>
      </c>
      <c r="E29" s="16">
        <f t="shared" si="1"/>
        <v>1.523045518885495</v>
      </c>
      <c r="F29" s="7">
        <v>0</v>
      </c>
      <c r="G29" s="7">
        <v>0</v>
      </c>
      <c r="H29" s="7">
        <v>0</v>
      </c>
      <c r="I29" s="16">
        <f t="shared" si="2"/>
        <v>0</v>
      </c>
      <c r="J29" s="7">
        <v>20010.22</v>
      </c>
      <c r="K29" s="7">
        <v>0</v>
      </c>
      <c r="L29" s="7">
        <v>20010.22</v>
      </c>
      <c r="M29" s="16">
        <f t="shared" si="3"/>
        <v>10.520620399579391</v>
      </c>
      <c r="N29" s="7">
        <v>20877.46</v>
      </c>
      <c r="O29" s="7">
        <v>0</v>
      </c>
      <c r="P29" s="7">
        <v>20877.46</v>
      </c>
      <c r="Q29" s="16">
        <f t="shared" si="4"/>
        <v>0.84281861854588025</v>
      </c>
    </row>
    <row r="30" spans="1:17" x14ac:dyDescent="0.2">
      <c r="A30" s="15" t="s">
        <v>15</v>
      </c>
      <c r="B30" s="7">
        <v>13639.63</v>
      </c>
      <c r="C30" s="7">
        <v>0</v>
      </c>
      <c r="D30" s="7">
        <v>13639.63</v>
      </c>
      <c r="E30" s="16">
        <f t="shared" si="1"/>
        <v>0.50806935856365931</v>
      </c>
      <c r="F30" s="7">
        <v>0</v>
      </c>
      <c r="G30" s="7">
        <v>0</v>
      </c>
      <c r="H30" s="7">
        <v>0</v>
      </c>
      <c r="I30" s="16">
        <f t="shared" si="2"/>
        <v>0</v>
      </c>
      <c r="J30" s="7">
        <v>13474.23</v>
      </c>
      <c r="K30" s="7">
        <v>0</v>
      </c>
      <c r="L30" s="7">
        <v>13474.23</v>
      </c>
      <c r="M30" s="16">
        <f t="shared" si="3"/>
        <v>7.0842429022082021</v>
      </c>
      <c r="N30" s="7">
        <v>165.4</v>
      </c>
      <c r="O30" s="7">
        <v>0</v>
      </c>
      <c r="P30" s="7">
        <v>165.4</v>
      </c>
      <c r="Q30" s="16">
        <f t="shared" si="4"/>
        <v>6.6771628113519842E-3</v>
      </c>
    </row>
    <row r="31" spans="1:17" x14ac:dyDescent="0.2">
      <c r="A31" s="15" t="s">
        <v>16</v>
      </c>
      <c r="B31" s="7">
        <v>556175</v>
      </c>
      <c r="C31" s="7">
        <v>400077.45</v>
      </c>
      <c r="D31" s="7">
        <v>956252.45</v>
      </c>
      <c r="E31" s="16">
        <f t="shared" si="1"/>
        <v>35.619922893540938</v>
      </c>
      <c r="F31" s="7">
        <v>174.96</v>
      </c>
      <c r="G31" s="7">
        <v>2995.88</v>
      </c>
      <c r="H31" s="7">
        <v>3170.84</v>
      </c>
      <c r="I31" s="16">
        <f t="shared" si="2"/>
        <v>18.328554913294798</v>
      </c>
      <c r="J31" s="7">
        <v>160218.63</v>
      </c>
      <c r="K31" s="7">
        <v>68595.039999999994</v>
      </c>
      <c r="L31" s="7">
        <v>228813.67</v>
      </c>
      <c r="M31" s="16">
        <f t="shared" si="3"/>
        <v>120.30161409043113</v>
      </c>
      <c r="N31" s="7">
        <v>395781.41</v>
      </c>
      <c r="O31" s="7">
        <v>328486.53000000003</v>
      </c>
      <c r="P31" s="7">
        <v>724267.94</v>
      </c>
      <c r="Q31" s="16">
        <f t="shared" si="4"/>
        <v>29.23854265068023</v>
      </c>
    </row>
    <row r="32" spans="1:17" x14ac:dyDescent="0.2">
      <c r="A32" s="15" t="s">
        <v>17</v>
      </c>
      <c r="B32" s="7">
        <v>517922.31</v>
      </c>
      <c r="C32" s="7">
        <v>326669.90000000002</v>
      </c>
      <c r="D32" s="7">
        <v>844592.21</v>
      </c>
      <c r="E32" s="16">
        <f t="shared" si="1"/>
        <v>31.460635103926094</v>
      </c>
      <c r="F32" s="7">
        <v>6649.18</v>
      </c>
      <c r="G32" s="7">
        <v>681.35</v>
      </c>
      <c r="H32" s="7">
        <v>7330.53</v>
      </c>
      <c r="I32" s="16">
        <f t="shared" si="2"/>
        <v>42.373005780346823</v>
      </c>
      <c r="J32" s="7">
        <v>58337.87</v>
      </c>
      <c r="K32" s="7">
        <v>39869.9</v>
      </c>
      <c r="L32" s="7">
        <v>98207.77</v>
      </c>
      <c r="M32" s="16">
        <f t="shared" si="3"/>
        <v>51.633948475289174</v>
      </c>
      <c r="N32" s="7">
        <v>452935.26</v>
      </c>
      <c r="O32" s="7">
        <v>286118.65000000002</v>
      </c>
      <c r="P32" s="7">
        <v>739053.91</v>
      </c>
      <c r="Q32" s="16">
        <f t="shared" si="4"/>
        <v>29.835449113883172</v>
      </c>
    </row>
    <row r="33" spans="1:17" x14ac:dyDescent="0.2">
      <c r="A33" s="15" t="s">
        <v>18</v>
      </c>
      <c r="B33" s="7">
        <v>1469.54</v>
      </c>
      <c r="C33" s="7">
        <v>25210.87</v>
      </c>
      <c r="D33" s="7">
        <v>26680.41</v>
      </c>
      <c r="E33" s="16">
        <f t="shared" si="1"/>
        <v>0.99383185576994715</v>
      </c>
      <c r="F33" s="7">
        <v>0</v>
      </c>
      <c r="G33" s="7">
        <v>0</v>
      </c>
      <c r="H33" s="7">
        <v>0</v>
      </c>
      <c r="I33" s="16">
        <f t="shared" si="2"/>
        <v>0</v>
      </c>
      <c r="J33" s="7">
        <v>0</v>
      </c>
      <c r="K33" s="7">
        <v>3941.23</v>
      </c>
      <c r="L33" s="7">
        <v>3941.23</v>
      </c>
      <c r="M33" s="16">
        <f t="shared" si="3"/>
        <v>2.0721503680336486</v>
      </c>
      <c r="N33" s="7">
        <v>1469.54</v>
      </c>
      <c r="O33" s="7">
        <v>21269.64</v>
      </c>
      <c r="P33" s="7">
        <v>22739.18</v>
      </c>
      <c r="Q33" s="16">
        <f t="shared" si="4"/>
        <v>0.91797585886722377</v>
      </c>
    </row>
    <row r="34" spans="1:17" x14ac:dyDescent="0.2">
      <c r="A34" s="15" t="s">
        <v>19</v>
      </c>
      <c r="B34" s="7">
        <v>35558.71</v>
      </c>
      <c r="C34" s="7">
        <v>204649.84</v>
      </c>
      <c r="D34" s="7">
        <v>240208.55</v>
      </c>
      <c r="E34" s="16">
        <f t="shared" si="1"/>
        <v>8.9476476942561263</v>
      </c>
      <c r="F34" s="7">
        <v>20950.099999999999</v>
      </c>
      <c r="G34" s="7">
        <v>10300.14</v>
      </c>
      <c r="H34" s="7">
        <v>31250.240000000002</v>
      </c>
      <c r="I34" s="16">
        <f t="shared" si="2"/>
        <v>180.63722543352603</v>
      </c>
      <c r="J34" s="7">
        <v>0</v>
      </c>
      <c r="K34" s="7">
        <v>5391.99</v>
      </c>
      <c r="L34" s="7">
        <v>5391.99</v>
      </c>
      <c r="M34" s="16">
        <f t="shared" si="3"/>
        <v>2.8349053627760252</v>
      </c>
      <c r="N34" s="7">
        <v>14608.61</v>
      </c>
      <c r="O34" s="7">
        <v>188957.71</v>
      </c>
      <c r="P34" s="7">
        <v>203566.32</v>
      </c>
      <c r="Q34" s="16">
        <f t="shared" si="4"/>
        <v>8.2179290299140124</v>
      </c>
    </row>
    <row r="35" spans="1:17" x14ac:dyDescent="0.2">
      <c r="A35" s="15" t="s">
        <v>20</v>
      </c>
      <c r="B35" s="7">
        <v>38488</v>
      </c>
      <c r="C35" s="7">
        <v>259153.96</v>
      </c>
      <c r="D35" s="7">
        <v>297641.96000000002</v>
      </c>
      <c r="E35" s="16">
        <f t="shared" si="1"/>
        <v>11.087013335319973</v>
      </c>
      <c r="F35" s="7">
        <v>0</v>
      </c>
      <c r="G35" s="7">
        <v>0</v>
      </c>
      <c r="H35" s="7">
        <v>0</v>
      </c>
      <c r="I35" s="16">
        <f t="shared" si="2"/>
        <v>0</v>
      </c>
      <c r="J35" s="7">
        <v>4528</v>
      </c>
      <c r="K35" s="7">
        <v>8137.44</v>
      </c>
      <c r="L35" s="7">
        <v>12665.44</v>
      </c>
      <c r="M35" s="16">
        <f t="shared" si="3"/>
        <v>6.6590115667718193</v>
      </c>
      <c r="N35" s="7">
        <v>33960</v>
      </c>
      <c r="O35" s="7">
        <v>251016.52</v>
      </c>
      <c r="P35" s="7">
        <v>284976.52</v>
      </c>
      <c r="Q35" s="16">
        <f t="shared" si="4"/>
        <v>11.50444148399338</v>
      </c>
    </row>
    <row r="36" spans="1:17" x14ac:dyDescent="0.2">
      <c r="A36" s="15" t="s">
        <v>21</v>
      </c>
      <c r="B36" s="7">
        <v>16477.64</v>
      </c>
      <c r="C36" s="7">
        <v>19132.28</v>
      </c>
      <c r="D36" s="7">
        <v>35609.919999999998</v>
      </c>
      <c r="E36" s="16">
        <f t="shared" si="1"/>
        <v>1.3264516129032258</v>
      </c>
      <c r="F36" s="7">
        <v>0</v>
      </c>
      <c r="G36" s="7">
        <v>0</v>
      </c>
      <c r="H36" s="7">
        <v>0</v>
      </c>
      <c r="I36" s="16">
        <f t="shared" si="2"/>
        <v>0</v>
      </c>
      <c r="J36" s="7">
        <v>0</v>
      </c>
      <c r="K36" s="7">
        <v>0</v>
      </c>
      <c r="L36" s="7">
        <v>0</v>
      </c>
      <c r="M36" s="16">
        <f t="shared" si="3"/>
        <v>0</v>
      </c>
      <c r="N36" s="7">
        <v>16477.64</v>
      </c>
      <c r="O36" s="7">
        <v>19132.28</v>
      </c>
      <c r="P36" s="7">
        <v>35609.919999999998</v>
      </c>
      <c r="Q36" s="16">
        <f t="shared" si="4"/>
        <v>1.4375648944330062</v>
      </c>
    </row>
    <row r="37" spans="1:17" x14ac:dyDescent="0.2">
      <c r="A37" s="15" t="s">
        <v>22</v>
      </c>
      <c r="B37" s="7">
        <v>511182.16</v>
      </c>
      <c r="C37" s="7">
        <v>4260361.6100000003</v>
      </c>
      <c r="D37" s="7">
        <v>4771543.7699999996</v>
      </c>
      <c r="E37" s="16">
        <f t="shared" si="1"/>
        <v>177.73760597481933</v>
      </c>
      <c r="F37" s="7">
        <v>74585.78</v>
      </c>
      <c r="G37" s="7">
        <v>126470.41</v>
      </c>
      <c r="H37" s="7">
        <v>201056.19</v>
      </c>
      <c r="I37" s="16">
        <f t="shared" si="2"/>
        <v>1162.1745086705203</v>
      </c>
      <c r="J37" s="7">
        <v>54629.26</v>
      </c>
      <c r="K37" s="7">
        <v>589844.25</v>
      </c>
      <c r="L37" s="7">
        <v>644473.51</v>
      </c>
      <c r="M37" s="16">
        <f t="shared" si="3"/>
        <v>338.83991062039956</v>
      </c>
      <c r="N37" s="7">
        <v>381967.12</v>
      </c>
      <c r="O37" s="7">
        <v>3544046.95</v>
      </c>
      <c r="P37" s="7">
        <v>3926014.07</v>
      </c>
      <c r="Q37" s="16">
        <f t="shared" si="4"/>
        <v>158.492352751201</v>
      </c>
    </row>
    <row r="38" spans="1:17" x14ac:dyDescent="0.2">
      <c r="A38" s="15" t="s">
        <v>23</v>
      </c>
      <c r="B38" s="7">
        <v>84675.99</v>
      </c>
      <c r="C38" s="7">
        <v>754940.1</v>
      </c>
      <c r="D38" s="7">
        <v>839616.09</v>
      </c>
      <c r="E38" s="16">
        <f t="shared" si="1"/>
        <v>31.275277136258659</v>
      </c>
      <c r="F38" s="7">
        <v>905.67</v>
      </c>
      <c r="G38" s="7">
        <v>19482.32</v>
      </c>
      <c r="H38" s="7">
        <v>20387.990000000002</v>
      </c>
      <c r="I38" s="16">
        <f t="shared" si="2"/>
        <v>117.84965317919077</v>
      </c>
      <c r="J38" s="7">
        <v>6447.3</v>
      </c>
      <c r="K38" s="7">
        <v>85683.43</v>
      </c>
      <c r="L38" s="7">
        <v>92130.73</v>
      </c>
      <c r="M38" s="16">
        <f t="shared" si="3"/>
        <v>48.438869610935853</v>
      </c>
      <c r="N38" s="7">
        <v>77323.02</v>
      </c>
      <c r="O38" s="7">
        <v>649774.35</v>
      </c>
      <c r="P38" s="7">
        <v>727097.37</v>
      </c>
      <c r="Q38" s="16">
        <f t="shared" si="4"/>
        <v>29.352766137822453</v>
      </c>
    </row>
    <row r="39" spans="1:17" x14ac:dyDescent="0.2">
      <c r="A39" s="15" t="s">
        <v>24</v>
      </c>
      <c r="B39" s="7">
        <v>38.1</v>
      </c>
      <c r="C39" s="7">
        <v>0</v>
      </c>
      <c r="D39" s="7">
        <v>38.1</v>
      </c>
      <c r="E39" s="16">
        <f t="shared" si="1"/>
        <v>1.4192058407211502E-3</v>
      </c>
      <c r="F39" s="7">
        <v>0</v>
      </c>
      <c r="G39" s="7">
        <v>0</v>
      </c>
      <c r="H39" s="7">
        <v>0</v>
      </c>
      <c r="I39" s="16">
        <f t="shared" si="2"/>
        <v>0</v>
      </c>
      <c r="J39" s="7">
        <v>38.1</v>
      </c>
      <c r="K39" s="7">
        <v>0</v>
      </c>
      <c r="L39" s="7">
        <v>38.1</v>
      </c>
      <c r="M39" s="16">
        <f t="shared" si="3"/>
        <v>2.0031545741324923E-2</v>
      </c>
      <c r="N39" s="7">
        <v>0</v>
      </c>
      <c r="O39" s="7">
        <v>0</v>
      </c>
      <c r="P39" s="7">
        <v>0</v>
      </c>
      <c r="Q39" s="16">
        <f t="shared" si="4"/>
        <v>0</v>
      </c>
    </row>
    <row r="40" spans="1:17" x14ac:dyDescent="0.2">
      <c r="A40" s="15" t="s">
        <v>25</v>
      </c>
      <c r="B40" s="7">
        <v>8734.83</v>
      </c>
      <c r="C40" s="7">
        <v>0</v>
      </c>
      <c r="D40" s="7">
        <v>8734.83</v>
      </c>
      <c r="E40" s="16">
        <f t="shared" si="1"/>
        <v>0.32536802503166207</v>
      </c>
      <c r="F40" s="7">
        <v>0</v>
      </c>
      <c r="G40" s="7">
        <v>0</v>
      </c>
      <c r="H40" s="7">
        <v>0</v>
      </c>
      <c r="I40" s="16">
        <f t="shared" si="2"/>
        <v>0</v>
      </c>
      <c r="J40" s="7">
        <v>8734.83</v>
      </c>
      <c r="K40" s="7">
        <v>0</v>
      </c>
      <c r="L40" s="7">
        <v>8734.83</v>
      </c>
      <c r="M40" s="16">
        <f t="shared" si="3"/>
        <v>4.592444794952681</v>
      </c>
      <c r="N40" s="7">
        <v>0</v>
      </c>
      <c r="O40" s="7">
        <v>0</v>
      </c>
      <c r="P40" s="7">
        <v>0</v>
      </c>
      <c r="Q40" s="16">
        <f t="shared" si="4"/>
        <v>0</v>
      </c>
    </row>
    <row r="41" spans="1:17" x14ac:dyDescent="0.2">
      <c r="A41" s="15" t="s">
        <v>26</v>
      </c>
      <c r="B41" s="7">
        <v>6082.08</v>
      </c>
      <c r="C41" s="7">
        <v>0</v>
      </c>
      <c r="D41" s="7">
        <v>6082.08</v>
      </c>
      <c r="E41" s="16">
        <f t="shared" si="1"/>
        <v>0.22655442151530955</v>
      </c>
      <c r="F41" s="7">
        <v>0</v>
      </c>
      <c r="G41" s="7">
        <v>0</v>
      </c>
      <c r="H41" s="7">
        <v>0</v>
      </c>
      <c r="I41" s="16">
        <f t="shared" si="2"/>
        <v>0</v>
      </c>
      <c r="J41" s="7">
        <v>6082.08</v>
      </c>
      <c r="K41" s="7">
        <v>0</v>
      </c>
      <c r="L41" s="7">
        <v>6082.08</v>
      </c>
      <c r="M41" s="16">
        <f t="shared" si="3"/>
        <v>3.1977287066246056</v>
      </c>
      <c r="N41" s="7">
        <v>0</v>
      </c>
      <c r="O41" s="7">
        <v>0</v>
      </c>
      <c r="P41" s="7">
        <v>0</v>
      </c>
      <c r="Q41" s="16">
        <f t="shared" si="4"/>
        <v>0</v>
      </c>
    </row>
    <row r="42" spans="1:17" x14ac:dyDescent="0.2">
      <c r="A42" s="15" t="s">
        <v>27</v>
      </c>
      <c r="B42" s="7">
        <v>552.72</v>
      </c>
      <c r="C42" s="7">
        <v>0</v>
      </c>
      <c r="D42" s="7">
        <v>552.72</v>
      </c>
      <c r="E42" s="16">
        <f t="shared" si="1"/>
        <v>2.0588542054682264E-2</v>
      </c>
      <c r="F42" s="7">
        <v>0</v>
      </c>
      <c r="G42" s="7">
        <v>0</v>
      </c>
      <c r="H42" s="7">
        <v>0</v>
      </c>
      <c r="I42" s="16">
        <f t="shared" si="2"/>
        <v>0</v>
      </c>
      <c r="J42" s="7">
        <v>552.72</v>
      </c>
      <c r="K42" s="7">
        <v>0</v>
      </c>
      <c r="L42" s="7">
        <v>552.72</v>
      </c>
      <c r="M42" s="16">
        <f t="shared" si="3"/>
        <v>0.29059936908517353</v>
      </c>
      <c r="N42" s="7">
        <v>0</v>
      </c>
      <c r="O42" s="7">
        <v>0</v>
      </c>
      <c r="P42" s="7">
        <v>0</v>
      </c>
      <c r="Q42" s="16">
        <f t="shared" si="4"/>
        <v>0</v>
      </c>
    </row>
    <row r="43" spans="1:17" x14ac:dyDescent="0.2">
      <c r="A43" s="15" t="s">
        <v>28</v>
      </c>
      <c r="B43" s="7">
        <v>931.06</v>
      </c>
      <c r="C43" s="7">
        <v>0</v>
      </c>
      <c r="D43" s="7">
        <v>931.06</v>
      </c>
      <c r="E43" s="16">
        <f t="shared" si="1"/>
        <v>3.4681516799523207E-2</v>
      </c>
      <c r="F43" s="7">
        <v>0</v>
      </c>
      <c r="G43" s="7">
        <v>0</v>
      </c>
      <c r="H43" s="7">
        <v>0</v>
      </c>
      <c r="I43" s="16">
        <f t="shared" si="2"/>
        <v>0</v>
      </c>
      <c r="J43" s="7">
        <v>931.06</v>
      </c>
      <c r="K43" s="7">
        <v>0</v>
      </c>
      <c r="L43" s="7">
        <v>931.06</v>
      </c>
      <c r="M43" s="16">
        <f t="shared" si="3"/>
        <v>0.48951629863301782</v>
      </c>
      <c r="N43" s="7">
        <v>0</v>
      </c>
      <c r="O43" s="7">
        <v>0</v>
      </c>
      <c r="P43" s="7">
        <v>0</v>
      </c>
      <c r="Q43" s="16">
        <f t="shared" si="4"/>
        <v>0</v>
      </c>
    </row>
    <row r="44" spans="1:17" x14ac:dyDescent="0.2">
      <c r="A44" s="15" t="s">
        <v>29</v>
      </c>
      <c r="B44" s="7">
        <v>0</v>
      </c>
      <c r="C44" s="7">
        <v>0</v>
      </c>
      <c r="D44" s="7">
        <v>0</v>
      </c>
      <c r="E44" s="16">
        <f t="shared" si="1"/>
        <v>0</v>
      </c>
      <c r="F44" s="7">
        <v>0</v>
      </c>
      <c r="G44" s="7">
        <v>0</v>
      </c>
      <c r="H44" s="7">
        <v>0</v>
      </c>
      <c r="I44" s="16">
        <f t="shared" si="2"/>
        <v>0</v>
      </c>
      <c r="J44" s="7">
        <v>0</v>
      </c>
      <c r="K44" s="7">
        <v>0</v>
      </c>
      <c r="L44" s="7">
        <v>0</v>
      </c>
      <c r="M44" s="16">
        <f t="shared" si="3"/>
        <v>0</v>
      </c>
      <c r="N44" s="7">
        <v>0</v>
      </c>
      <c r="O44" s="7">
        <v>0</v>
      </c>
      <c r="P44" s="7">
        <v>0</v>
      </c>
      <c r="Q44" s="16">
        <f t="shared" si="4"/>
        <v>0</v>
      </c>
    </row>
    <row r="45" spans="1:17" x14ac:dyDescent="0.2">
      <c r="A45" s="15" t="s">
        <v>30</v>
      </c>
      <c r="B45" s="7">
        <v>7648.65</v>
      </c>
      <c r="C45" s="7">
        <v>0</v>
      </c>
      <c r="D45" s="7">
        <v>7648.65</v>
      </c>
      <c r="E45" s="16">
        <f t="shared" si="1"/>
        <v>0.28490836623705579</v>
      </c>
      <c r="F45" s="7">
        <v>0</v>
      </c>
      <c r="G45" s="7">
        <v>0</v>
      </c>
      <c r="H45" s="7">
        <v>0</v>
      </c>
      <c r="I45" s="16">
        <f t="shared" si="2"/>
        <v>0</v>
      </c>
      <c r="J45" s="7">
        <v>7648.65</v>
      </c>
      <c r="K45" s="7">
        <v>0</v>
      </c>
      <c r="L45" s="7">
        <v>7648.65</v>
      </c>
      <c r="M45" s="16">
        <f t="shared" si="3"/>
        <v>4.0213722397476337</v>
      </c>
      <c r="N45" s="7">
        <v>0</v>
      </c>
      <c r="O45" s="7">
        <v>0</v>
      </c>
      <c r="P45" s="7">
        <v>0</v>
      </c>
      <c r="Q45" s="16">
        <f t="shared" si="4"/>
        <v>0</v>
      </c>
    </row>
    <row r="46" spans="1:17" x14ac:dyDescent="0.2">
      <c r="A46" s="15" t="s">
        <v>31</v>
      </c>
      <c r="B46" s="7">
        <v>5371.94</v>
      </c>
      <c r="C46" s="7">
        <v>0</v>
      </c>
      <c r="D46" s="7">
        <v>5371.94</v>
      </c>
      <c r="E46" s="16">
        <f t="shared" si="1"/>
        <v>0.20010206362214109</v>
      </c>
      <c r="F46" s="7">
        <v>0</v>
      </c>
      <c r="G46" s="7">
        <v>0</v>
      </c>
      <c r="H46" s="7">
        <v>0</v>
      </c>
      <c r="I46" s="16">
        <f t="shared" si="2"/>
        <v>0</v>
      </c>
      <c r="J46" s="7">
        <v>5371.94</v>
      </c>
      <c r="K46" s="7">
        <v>0</v>
      </c>
      <c r="L46" s="7">
        <v>5371.94</v>
      </c>
      <c r="M46" s="16">
        <f t="shared" si="3"/>
        <v>2.8243638275499472</v>
      </c>
      <c r="N46" s="7">
        <v>0</v>
      </c>
      <c r="O46" s="7">
        <v>0</v>
      </c>
      <c r="P46" s="7">
        <v>0</v>
      </c>
      <c r="Q46" s="16">
        <f t="shared" si="4"/>
        <v>0</v>
      </c>
    </row>
    <row r="47" spans="1:17" x14ac:dyDescent="0.2">
      <c r="A47" s="15" t="s">
        <v>32</v>
      </c>
      <c r="B47" s="7">
        <v>580386.85</v>
      </c>
      <c r="C47" s="7">
        <v>304667.37</v>
      </c>
      <c r="D47" s="7">
        <v>885054.22</v>
      </c>
      <c r="E47" s="16">
        <f t="shared" si="1"/>
        <v>32.967824629367506</v>
      </c>
      <c r="F47" s="7">
        <v>490.41</v>
      </c>
      <c r="G47" s="7">
        <v>1983.75</v>
      </c>
      <c r="H47" s="7">
        <v>2474.16</v>
      </c>
      <c r="I47" s="16">
        <f t="shared" si="2"/>
        <v>14.30150289017341</v>
      </c>
      <c r="J47" s="7">
        <v>60269.15</v>
      </c>
      <c r="K47" s="7">
        <v>22856.87</v>
      </c>
      <c r="L47" s="7">
        <v>83126.02</v>
      </c>
      <c r="M47" s="16">
        <f t="shared" si="3"/>
        <v>43.704532071503685</v>
      </c>
      <c r="N47" s="7">
        <v>519627.29</v>
      </c>
      <c r="O47" s="7">
        <v>279826.75</v>
      </c>
      <c r="P47" s="7">
        <v>799454.04</v>
      </c>
      <c r="Q47" s="16">
        <f t="shared" si="4"/>
        <v>32.273789511929273</v>
      </c>
    </row>
    <row r="48" spans="1:17" x14ac:dyDescent="0.2">
      <c r="A48" s="15" t="s">
        <v>33</v>
      </c>
      <c r="B48" s="7">
        <v>8450.2999999999993</v>
      </c>
      <c r="C48" s="7">
        <v>46847.53</v>
      </c>
      <c r="D48" s="7">
        <v>55297.83</v>
      </c>
      <c r="E48" s="16">
        <f t="shared" si="1"/>
        <v>2.0598163599791404</v>
      </c>
      <c r="F48" s="7">
        <v>0</v>
      </c>
      <c r="G48" s="7">
        <v>0</v>
      </c>
      <c r="H48" s="7">
        <v>0</v>
      </c>
      <c r="I48" s="16">
        <f t="shared" si="2"/>
        <v>0</v>
      </c>
      <c r="J48" s="7">
        <v>118.9</v>
      </c>
      <c r="K48" s="7">
        <v>9978.59</v>
      </c>
      <c r="L48" s="7">
        <v>10097.49</v>
      </c>
      <c r="M48" s="16">
        <f t="shared" si="3"/>
        <v>5.3088801261829648</v>
      </c>
      <c r="N48" s="7">
        <v>8331.4</v>
      </c>
      <c r="O48" s="7">
        <v>36868.94</v>
      </c>
      <c r="P48" s="7">
        <v>45200.34</v>
      </c>
      <c r="Q48" s="16">
        <f t="shared" si="4"/>
        <v>1.8247281094828629</v>
      </c>
    </row>
    <row r="49" spans="1:17" x14ac:dyDescent="0.2">
      <c r="A49" s="15" t="s">
        <v>34</v>
      </c>
      <c r="B49" s="7">
        <v>1958731.44</v>
      </c>
      <c r="C49" s="7">
        <v>0</v>
      </c>
      <c r="D49" s="7">
        <v>1958731.44</v>
      </c>
      <c r="E49" s="16">
        <f t="shared" si="1"/>
        <v>72.961761156224384</v>
      </c>
      <c r="F49" s="7">
        <v>9022.3799999999992</v>
      </c>
      <c r="G49" s="7">
        <v>0</v>
      </c>
      <c r="H49" s="7">
        <v>9022.3799999999992</v>
      </c>
      <c r="I49" s="16">
        <f t="shared" si="2"/>
        <v>52.15248554913294</v>
      </c>
      <c r="J49" s="7">
        <v>1949709.06</v>
      </c>
      <c r="K49" s="7">
        <v>0</v>
      </c>
      <c r="L49" s="7">
        <v>1949709.06</v>
      </c>
      <c r="M49" s="16">
        <f t="shared" si="3"/>
        <v>1025.0836277602523</v>
      </c>
      <c r="N49" s="7">
        <v>0</v>
      </c>
      <c r="O49" s="7">
        <v>0</v>
      </c>
      <c r="P49" s="7">
        <v>0</v>
      </c>
      <c r="Q49" s="16">
        <f t="shared" si="4"/>
        <v>0</v>
      </c>
    </row>
    <row r="50" spans="1:17" x14ac:dyDescent="0.2">
      <c r="A50" s="15" t="s">
        <v>35</v>
      </c>
      <c r="B50" s="7">
        <v>54879.68</v>
      </c>
      <c r="C50" s="7">
        <v>0</v>
      </c>
      <c r="D50" s="7">
        <v>54879.68</v>
      </c>
      <c r="E50" s="16">
        <f t="shared" si="1"/>
        <v>2.0442404827534828</v>
      </c>
      <c r="F50" s="7">
        <v>329.45</v>
      </c>
      <c r="G50" s="7">
        <v>0</v>
      </c>
      <c r="H50" s="7">
        <v>329.45</v>
      </c>
      <c r="I50" s="16">
        <f t="shared" si="2"/>
        <v>1.9043352601156069</v>
      </c>
      <c r="J50" s="7">
        <v>10210.5</v>
      </c>
      <c r="K50" s="7">
        <v>0</v>
      </c>
      <c r="L50" s="7">
        <v>10210.5</v>
      </c>
      <c r="M50" s="16">
        <f t="shared" si="3"/>
        <v>5.368296529968454</v>
      </c>
      <c r="N50" s="7">
        <v>44339.73</v>
      </c>
      <c r="O50" s="7">
        <v>0</v>
      </c>
      <c r="P50" s="7">
        <v>44339.73</v>
      </c>
      <c r="Q50" s="16">
        <f t="shared" si="4"/>
        <v>1.7899854668765898</v>
      </c>
    </row>
    <row r="51" spans="1:17" x14ac:dyDescent="0.2">
      <c r="A51" s="15" t="s">
        <v>86</v>
      </c>
      <c r="B51" s="7">
        <v>187315.36</v>
      </c>
      <c r="C51" s="7">
        <v>0</v>
      </c>
      <c r="D51" s="7">
        <v>187315.36</v>
      </c>
      <c r="E51" s="16">
        <f t="shared" si="1"/>
        <v>6.9774029650599712</v>
      </c>
      <c r="F51" s="7">
        <v>683.47</v>
      </c>
      <c r="G51" s="7">
        <v>0</v>
      </c>
      <c r="H51" s="7">
        <v>683.47</v>
      </c>
      <c r="I51" s="16">
        <f t="shared" si="2"/>
        <v>3.9506936416184972</v>
      </c>
      <c r="J51" s="7">
        <v>19234.07</v>
      </c>
      <c r="K51" s="7">
        <v>0</v>
      </c>
      <c r="L51" s="7">
        <v>19234.07</v>
      </c>
      <c r="M51" s="16">
        <f t="shared" si="3"/>
        <v>10.112549947423764</v>
      </c>
      <c r="N51" s="7">
        <v>167397.82</v>
      </c>
      <c r="O51" s="7">
        <v>0</v>
      </c>
      <c r="P51" s="7">
        <v>167397.82</v>
      </c>
      <c r="Q51" s="16">
        <f t="shared" si="4"/>
        <v>6.7578143797182193</v>
      </c>
    </row>
    <row r="52" spans="1:17" x14ac:dyDescent="0.2">
      <c r="A52" s="15" t="s">
        <v>36</v>
      </c>
      <c r="B52" s="7">
        <v>102941</v>
      </c>
      <c r="C52" s="7">
        <v>837096.15</v>
      </c>
      <c r="D52" s="7">
        <v>940037.15</v>
      </c>
      <c r="E52" s="16">
        <f t="shared" si="1"/>
        <v>35.015911122699848</v>
      </c>
      <c r="F52" s="7">
        <v>1463.68</v>
      </c>
      <c r="G52" s="7">
        <v>23400.2</v>
      </c>
      <c r="H52" s="7">
        <v>24863.88</v>
      </c>
      <c r="I52" s="16">
        <f t="shared" si="2"/>
        <v>143.72184971098267</v>
      </c>
      <c r="J52" s="7">
        <v>10584.94</v>
      </c>
      <c r="K52" s="7">
        <v>106209.9</v>
      </c>
      <c r="L52" s="7">
        <v>116794.84</v>
      </c>
      <c r="M52" s="16">
        <f t="shared" si="3"/>
        <v>61.406330178759198</v>
      </c>
      <c r="N52" s="7">
        <v>90892.38</v>
      </c>
      <c r="O52" s="7">
        <v>707486.05</v>
      </c>
      <c r="P52" s="7">
        <v>798378.43</v>
      </c>
      <c r="Q52" s="16">
        <f t="shared" si="4"/>
        <v>32.230367365063991</v>
      </c>
    </row>
    <row r="53" spans="1:17" x14ac:dyDescent="0.2">
      <c r="A53" s="15" t="s">
        <v>37</v>
      </c>
      <c r="B53" s="7">
        <v>162844.76999999999</v>
      </c>
      <c r="C53" s="7">
        <v>426806.86</v>
      </c>
      <c r="D53" s="7">
        <v>589651.63</v>
      </c>
      <c r="E53" s="16">
        <f t="shared" si="1"/>
        <v>21.964226700439543</v>
      </c>
      <c r="F53" s="7">
        <v>1781.5</v>
      </c>
      <c r="G53" s="7">
        <v>9808.7000000000007</v>
      </c>
      <c r="H53" s="7">
        <v>11590.2</v>
      </c>
      <c r="I53" s="16">
        <f t="shared" si="2"/>
        <v>66.995375722543358</v>
      </c>
      <c r="J53" s="7">
        <v>21610.240000000002</v>
      </c>
      <c r="K53" s="7">
        <v>65574.41</v>
      </c>
      <c r="L53" s="7">
        <v>87184.65</v>
      </c>
      <c r="M53" s="16">
        <f t="shared" si="3"/>
        <v>45.838406940063088</v>
      </c>
      <c r="N53" s="7">
        <v>139453.03</v>
      </c>
      <c r="O53" s="7">
        <v>351423.75</v>
      </c>
      <c r="P53" s="7">
        <v>490876.78</v>
      </c>
      <c r="Q53" s="16">
        <f t="shared" si="4"/>
        <v>19.816591175164508</v>
      </c>
    </row>
    <row r="54" spans="1:17" x14ac:dyDescent="0.2">
      <c r="A54" s="15" t="s">
        <v>38</v>
      </c>
      <c r="B54" s="7">
        <v>10906.12</v>
      </c>
      <c r="C54" s="7">
        <v>56850.39</v>
      </c>
      <c r="D54" s="7">
        <v>67756.509999999995</v>
      </c>
      <c r="E54" s="16">
        <f t="shared" si="1"/>
        <v>2.5238959249050135</v>
      </c>
      <c r="F54" s="7">
        <v>229.79</v>
      </c>
      <c r="G54" s="7">
        <v>709.33</v>
      </c>
      <c r="H54" s="7">
        <v>939.12</v>
      </c>
      <c r="I54" s="16">
        <f t="shared" si="2"/>
        <v>5.4284393063583813</v>
      </c>
      <c r="J54" s="7">
        <v>975.21</v>
      </c>
      <c r="K54" s="7">
        <v>4166.1899999999996</v>
      </c>
      <c r="L54" s="7">
        <v>5141.3999999999996</v>
      </c>
      <c r="M54" s="16">
        <f t="shared" si="3"/>
        <v>2.7031545741324918</v>
      </c>
      <c r="N54" s="7">
        <v>9701.1200000000008</v>
      </c>
      <c r="O54" s="7">
        <v>51974.87</v>
      </c>
      <c r="P54" s="7">
        <v>61675.99</v>
      </c>
      <c r="Q54" s="16">
        <f t="shared" si="4"/>
        <v>2.4898465948084452</v>
      </c>
    </row>
    <row r="55" spans="1:17" x14ac:dyDescent="0.2">
      <c r="A55" s="15" t="s">
        <v>39</v>
      </c>
      <c r="B55" s="7">
        <v>82987.460000000006</v>
      </c>
      <c r="C55" s="7">
        <v>0</v>
      </c>
      <c r="D55" s="7">
        <v>82987.460000000006</v>
      </c>
      <c r="E55" s="16">
        <f t="shared" si="1"/>
        <v>3.0912411532444315</v>
      </c>
      <c r="F55" s="7">
        <v>0</v>
      </c>
      <c r="G55" s="7">
        <v>0</v>
      </c>
      <c r="H55" s="7">
        <v>0</v>
      </c>
      <c r="I55" s="16">
        <f t="shared" si="2"/>
        <v>0</v>
      </c>
      <c r="J55" s="7">
        <v>82807.98</v>
      </c>
      <c r="K55" s="7">
        <v>0</v>
      </c>
      <c r="L55" s="7">
        <v>82807.98</v>
      </c>
      <c r="M55" s="16">
        <f t="shared" si="3"/>
        <v>43.537318611987381</v>
      </c>
      <c r="N55" s="7">
        <v>179.48</v>
      </c>
      <c r="O55" s="7">
        <v>0</v>
      </c>
      <c r="P55" s="7">
        <v>179.48</v>
      </c>
      <c r="Q55" s="16">
        <f t="shared" si="4"/>
        <v>7.2455694158491783E-3</v>
      </c>
    </row>
    <row r="56" spans="1:17" x14ac:dyDescent="0.2">
      <c r="A56" s="15" t="s">
        <v>40</v>
      </c>
      <c r="B56" s="7">
        <v>515853.2</v>
      </c>
      <c r="C56" s="7">
        <v>334079.77</v>
      </c>
      <c r="D56" s="7">
        <v>849932.97</v>
      </c>
      <c r="E56" s="16">
        <f t="shared" si="1"/>
        <v>31.659575728227669</v>
      </c>
      <c r="F56" s="7">
        <v>469006.78</v>
      </c>
      <c r="G56" s="7">
        <v>207593.02</v>
      </c>
      <c r="H56" s="7">
        <v>676599.8</v>
      </c>
      <c r="I56" s="16">
        <f t="shared" si="2"/>
        <v>3910.9815028901735</v>
      </c>
      <c r="J56" s="7">
        <v>20964.080000000002</v>
      </c>
      <c r="K56" s="7">
        <v>16346.29</v>
      </c>
      <c r="L56" s="7">
        <v>37310.370000000003</v>
      </c>
      <c r="M56" s="16">
        <f t="shared" si="3"/>
        <v>19.616388012618298</v>
      </c>
      <c r="N56" s="7">
        <v>25882.34</v>
      </c>
      <c r="O56" s="7">
        <v>110140.46</v>
      </c>
      <c r="P56" s="7">
        <v>136022.79999999999</v>
      </c>
      <c r="Q56" s="16">
        <f t="shared" si="4"/>
        <v>5.4912114973154083</v>
      </c>
    </row>
    <row r="57" spans="1:17" x14ac:dyDescent="0.2">
      <c r="A57" s="15" t="s">
        <v>41</v>
      </c>
      <c r="B57" s="7">
        <v>0</v>
      </c>
      <c r="C57" s="7">
        <v>0</v>
      </c>
      <c r="D57" s="7">
        <v>0</v>
      </c>
      <c r="E57" s="16">
        <f t="shared" si="1"/>
        <v>0</v>
      </c>
      <c r="F57" s="7">
        <v>0</v>
      </c>
      <c r="G57" s="7">
        <v>0</v>
      </c>
      <c r="H57" s="7">
        <v>0</v>
      </c>
      <c r="I57" s="16">
        <f t="shared" si="2"/>
        <v>0</v>
      </c>
      <c r="J57" s="7">
        <v>0</v>
      </c>
      <c r="K57" s="7">
        <v>0</v>
      </c>
      <c r="L57" s="7">
        <v>0</v>
      </c>
      <c r="M57" s="16">
        <f t="shared" si="3"/>
        <v>0</v>
      </c>
      <c r="N57" s="7">
        <v>0</v>
      </c>
      <c r="O57" s="7">
        <v>0</v>
      </c>
      <c r="P57" s="7">
        <v>0</v>
      </c>
      <c r="Q57" s="16">
        <f t="shared" si="4"/>
        <v>0</v>
      </c>
    </row>
    <row r="58" spans="1:17" x14ac:dyDescent="0.2">
      <c r="A58" s="15" t="s">
        <v>42</v>
      </c>
      <c r="B58" s="7">
        <v>3949.03</v>
      </c>
      <c r="C58" s="7">
        <v>72420.289999999994</v>
      </c>
      <c r="D58" s="7">
        <v>76369.320000000007</v>
      </c>
      <c r="E58" s="16">
        <f t="shared" si="1"/>
        <v>2.8447187662966553</v>
      </c>
      <c r="F58" s="7">
        <v>8.76</v>
      </c>
      <c r="G58" s="7">
        <v>10261.19</v>
      </c>
      <c r="H58" s="7">
        <v>10269.950000000001</v>
      </c>
      <c r="I58" s="16">
        <f t="shared" si="2"/>
        <v>59.36387283236995</v>
      </c>
      <c r="J58" s="7">
        <v>622.25</v>
      </c>
      <c r="K58" s="7">
        <v>6858.17</v>
      </c>
      <c r="L58" s="7">
        <v>7480.42</v>
      </c>
      <c r="M58" s="16">
        <f t="shared" si="3"/>
        <v>3.9329232386961093</v>
      </c>
      <c r="N58" s="7">
        <v>3318.02</v>
      </c>
      <c r="O58" s="7">
        <v>55300.93</v>
      </c>
      <c r="P58" s="7">
        <v>58618.95</v>
      </c>
      <c r="Q58" s="16">
        <f t="shared" si="4"/>
        <v>2.3664345403899718</v>
      </c>
    </row>
    <row r="59" spans="1:17" x14ac:dyDescent="0.2">
      <c r="A59" s="15" t="s">
        <v>43</v>
      </c>
      <c r="B59" s="7">
        <v>88882.36</v>
      </c>
      <c r="C59" s="7">
        <v>0</v>
      </c>
      <c r="D59" s="7">
        <v>88882.36</v>
      </c>
      <c r="E59" s="16">
        <f t="shared" si="1"/>
        <v>3.3108232138866125</v>
      </c>
      <c r="F59" s="7">
        <v>4031.03</v>
      </c>
      <c r="G59" s="7">
        <v>0</v>
      </c>
      <c r="H59" s="7">
        <v>4031.03</v>
      </c>
      <c r="I59" s="16">
        <f t="shared" si="2"/>
        <v>23.300751445086707</v>
      </c>
      <c r="J59" s="7">
        <v>15614.97</v>
      </c>
      <c r="K59" s="7">
        <v>0</v>
      </c>
      <c r="L59" s="7">
        <v>15614.97</v>
      </c>
      <c r="M59" s="16">
        <f t="shared" si="3"/>
        <v>8.2097634069400627</v>
      </c>
      <c r="N59" s="7">
        <v>69236.36</v>
      </c>
      <c r="O59" s="7">
        <v>0</v>
      </c>
      <c r="P59" s="7">
        <v>69236.36</v>
      </c>
      <c r="Q59" s="16">
        <f t="shared" si="4"/>
        <v>2.7950571232489607</v>
      </c>
    </row>
    <row r="60" spans="1:17" x14ac:dyDescent="0.2">
      <c r="A60" s="15" t="s">
        <v>44</v>
      </c>
      <c r="B60" s="7">
        <v>388546.46</v>
      </c>
      <c r="C60" s="7">
        <v>0</v>
      </c>
      <c r="D60" s="7">
        <v>388546.46</v>
      </c>
      <c r="E60" s="16">
        <f t="shared" si="1"/>
        <v>14.473160247336661</v>
      </c>
      <c r="F60" s="7">
        <v>7450.92</v>
      </c>
      <c r="G60" s="7">
        <v>0</v>
      </c>
      <c r="H60" s="7">
        <v>7450.92</v>
      </c>
      <c r="I60" s="16">
        <f t="shared" si="2"/>
        <v>43.068901734104045</v>
      </c>
      <c r="J60" s="7">
        <v>349688.19</v>
      </c>
      <c r="K60" s="7">
        <v>0</v>
      </c>
      <c r="L60" s="7">
        <v>349688.19</v>
      </c>
      <c r="M60" s="16">
        <f t="shared" si="3"/>
        <v>183.85288643533124</v>
      </c>
      <c r="N60" s="7">
        <v>31407.35</v>
      </c>
      <c r="O60" s="7">
        <v>0</v>
      </c>
      <c r="P60" s="7">
        <v>31407.35</v>
      </c>
      <c r="Q60" s="16">
        <f t="shared" si="4"/>
        <v>1.2679080376246417</v>
      </c>
    </row>
    <row r="61" spans="1:17" x14ac:dyDescent="0.2">
      <c r="A61" s="15" t="s">
        <v>45</v>
      </c>
      <c r="B61" s="7">
        <v>28791.040000000001</v>
      </c>
      <c r="C61" s="7">
        <v>85872.26</v>
      </c>
      <c r="D61" s="7">
        <v>114663.3</v>
      </c>
      <c r="E61" s="16">
        <f t="shared" si="1"/>
        <v>4.2711502644714301</v>
      </c>
      <c r="F61" s="7">
        <v>262.36</v>
      </c>
      <c r="G61" s="7">
        <v>686.52</v>
      </c>
      <c r="H61" s="7">
        <v>948.88</v>
      </c>
      <c r="I61" s="16">
        <f t="shared" si="2"/>
        <v>5.4848554913294798</v>
      </c>
      <c r="J61" s="7">
        <v>1569.46</v>
      </c>
      <c r="K61" s="7">
        <v>6242.42</v>
      </c>
      <c r="L61" s="7">
        <v>7811.88</v>
      </c>
      <c r="M61" s="16">
        <f t="shared" si="3"/>
        <v>4.1071924290220823</v>
      </c>
      <c r="N61" s="7">
        <v>26959.22</v>
      </c>
      <c r="O61" s="7">
        <v>78943.320000000007</v>
      </c>
      <c r="P61" s="7">
        <v>105902.54</v>
      </c>
      <c r="Q61" s="16">
        <f t="shared" si="4"/>
        <v>4.2752630091639414</v>
      </c>
    </row>
    <row r="62" spans="1:17" x14ac:dyDescent="0.2">
      <c r="A62" s="15" t="s">
        <v>46</v>
      </c>
      <c r="B62" s="7">
        <v>9551.85</v>
      </c>
      <c r="C62" s="7">
        <v>5233.83</v>
      </c>
      <c r="D62" s="7">
        <v>14785.68</v>
      </c>
      <c r="E62" s="16">
        <f t="shared" si="1"/>
        <v>0.55075914475154586</v>
      </c>
      <c r="F62" s="7">
        <v>118.17</v>
      </c>
      <c r="G62" s="7">
        <v>0</v>
      </c>
      <c r="H62" s="7">
        <v>118.17</v>
      </c>
      <c r="I62" s="16">
        <f t="shared" si="2"/>
        <v>0.68306358381502896</v>
      </c>
      <c r="J62" s="7">
        <v>488.06</v>
      </c>
      <c r="K62" s="7">
        <v>254.8</v>
      </c>
      <c r="L62" s="7">
        <v>742.86</v>
      </c>
      <c r="M62" s="16">
        <f t="shared" si="3"/>
        <v>0.3905678233438486</v>
      </c>
      <c r="N62" s="7">
        <v>8945.6200000000008</v>
      </c>
      <c r="O62" s="7">
        <v>4979.03</v>
      </c>
      <c r="P62" s="7">
        <v>13924.65</v>
      </c>
      <c r="Q62" s="16">
        <f t="shared" si="4"/>
        <v>0.56213515804771708</v>
      </c>
    </row>
    <row r="63" spans="1:17" x14ac:dyDescent="0.2">
      <c r="A63" s="17" t="s">
        <v>87</v>
      </c>
      <c r="B63" s="7"/>
      <c r="C63" s="7"/>
      <c r="D63" s="7"/>
      <c r="E63" s="16"/>
      <c r="F63" s="7"/>
      <c r="G63" s="7"/>
      <c r="H63" s="7"/>
      <c r="I63" s="16"/>
      <c r="J63" s="7"/>
      <c r="K63" s="7"/>
      <c r="L63" s="7"/>
      <c r="M63" s="16"/>
      <c r="N63" s="7"/>
      <c r="O63" s="7"/>
      <c r="P63" s="7"/>
      <c r="Q63" s="16"/>
    </row>
    <row r="64" spans="1:17" x14ac:dyDescent="0.2">
      <c r="A64" s="15" t="s">
        <v>47</v>
      </c>
      <c r="B64" s="7">
        <v>2782</v>
      </c>
      <c r="C64" s="7">
        <v>0</v>
      </c>
      <c r="D64" s="7">
        <v>2782</v>
      </c>
      <c r="E64" s="16">
        <f t="shared" si="1"/>
        <v>0.10362810102063622</v>
      </c>
      <c r="F64" s="7">
        <v>0</v>
      </c>
      <c r="G64" s="7">
        <v>0</v>
      </c>
      <c r="H64" s="7">
        <v>0</v>
      </c>
      <c r="I64" s="16">
        <f t="shared" si="2"/>
        <v>0</v>
      </c>
      <c r="J64" s="7">
        <v>0</v>
      </c>
      <c r="K64" s="7">
        <v>0</v>
      </c>
      <c r="L64" s="7">
        <v>0</v>
      </c>
      <c r="M64" s="16">
        <f t="shared" si="3"/>
        <v>0</v>
      </c>
      <c r="N64" s="7">
        <v>2782</v>
      </c>
      <c r="O64" s="7">
        <v>0</v>
      </c>
      <c r="P64" s="7">
        <v>2782</v>
      </c>
      <c r="Q64" s="16">
        <f t="shared" si="4"/>
        <v>0.11230874813289735</v>
      </c>
    </row>
    <row r="65" spans="1:17" x14ac:dyDescent="0.2">
      <c r="A65" s="15" t="s">
        <v>48</v>
      </c>
      <c r="B65" s="7">
        <v>354304.35</v>
      </c>
      <c r="C65" s="7">
        <v>0</v>
      </c>
      <c r="D65" s="7">
        <v>354304.35</v>
      </c>
      <c r="E65" s="16">
        <f t="shared" si="1"/>
        <v>13.197658869105267</v>
      </c>
      <c r="F65" s="7">
        <v>0</v>
      </c>
      <c r="G65" s="7">
        <v>0</v>
      </c>
      <c r="H65" s="7">
        <v>0</v>
      </c>
      <c r="I65" s="16">
        <f t="shared" si="2"/>
        <v>0</v>
      </c>
      <c r="J65" s="7">
        <v>5300.89</v>
      </c>
      <c r="K65" s="7">
        <v>0</v>
      </c>
      <c r="L65" s="7">
        <v>5300.89</v>
      </c>
      <c r="M65" s="16">
        <f t="shared" si="3"/>
        <v>2.7870084121976868</v>
      </c>
      <c r="N65" s="7">
        <v>349003.46</v>
      </c>
      <c r="O65" s="7">
        <v>0</v>
      </c>
      <c r="P65" s="7">
        <v>349003.46</v>
      </c>
      <c r="Q65" s="16">
        <f t="shared" si="4"/>
        <v>14.089195430140084</v>
      </c>
    </row>
    <row r="66" spans="1:17" x14ac:dyDescent="0.2">
      <c r="A66" s="15" t="s">
        <v>49</v>
      </c>
      <c r="B66" s="7">
        <v>2845969.16</v>
      </c>
      <c r="C66" s="7">
        <v>0</v>
      </c>
      <c r="D66" s="7">
        <v>2845969.16</v>
      </c>
      <c r="E66" s="16">
        <f t="shared" si="1"/>
        <v>106.01092006257916</v>
      </c>
      <c r="F66" s="7">
        <v>19662.310000000001</v>
      </c>
      <c r="G66" s="7">
        <v>0</v>
      </c>
      <c r="H66" s="7">
        <v>19662.310000000001</v>
      </c>
      <c r="I66" s="16">
        <f t="shared" si="2"/>
        <v>113.6549710982659</v>
      </c>
      <c r="J66" s="7">
        <v>667969.35</v>
      </c>
      <c r="K66" s="7">
        <v>0</v>
      </c>
      <c r="L66" s="7">
        <v>667969.35</v>
      </c>
      <c r="M66" s="16">
        <f t="shared" si="3"/>
        <v>351.1931388012618</v>
      </c>
      <c r="N66" s="7">
        <v>2158337.5</v>
      </c>
      <c r="O66" s="7">
        <v>0</v>
      </c>
      <c r="P66" s="7">
        <v>2158337.5</v>
      </c>
      <c r="Q66" s="16">
        <f t="shared" si="4"/>
        <v>87.131625691332601</v>
      </c>
    </row>
    <row r="67" spans="1:17" x14ac:dyDescent="0.2">
      <c r="A67" s="15" t="s">
        <v>50</v>
      </c>
      <c r="B67" s="7">
        <v>0</v>
      </c>
      <c r="C67" s="7">
        <v>0</v>
      </c>
      <c r="D67" s="7">
        <v>0</v>
      </c>
      <c r="E67" s="16">
        <f t="shared" si="1"/>
        <v>0</v>
      </c>
      <c r="F67" s="7">
        <v>0</v>
      </c>
      <c r="G67" s="7">
        <v>0</v>
      </c>
      <c r="H67" s="7">
        <v>0</v>
      </c>
      <c r="I67" s="16">
        <f t="shared" si="2"/>
        <v>0</v>
      </c>
      <c r="J67" s="7">
        <v>0</v>
      </c>
      <c r="K67" s="7">
        <v>0</v>
      </c>
      <c r="L67" s="7">
        <v>0</v>
      </c>
      <c r="M67" s="16">
        <f t="shared" si="3"/>
        <v>0</v>
      </c>
      <c r="N67" s="7">
        <v>0</v>
      </c>
      <c r="O67" s="7">
        <v>0</v>
      </c>
      <c r="P67" s="7">
        <v>0</v>
      </c>
      <c r="Q67" s="16">
        <f t="shared" si="4"/>
        <v>0</v>
      </c>
    </row>
    <row r="68" spans="1:17" x14ac:dyDescent="0.2">
      <c r="A68" s="15" t="s">
        <v>51</v>
      </c>
      <c r="B68" s="7">
        <v>6086920.0199999996</v>
      </c>
      <c r="C68" s="7">
        <v>0</v>
      </c>
      <c r="D68" s="7">
        <v>6086920.0199999996</v>
      </c>
      <c r="E68" s="16">
        <f t="shared" si="1"/>
        <v>226.73470982641732</v>
      </c>
      <c r="F68" s="7">
        <v>0</v>
      </c>
      <c r="G68" s="7">
        <v>0</v>
      </c>
      <c r="H68" s="7">
        <v>0</v>
      </c>
      <c r="I68" s="16">
        <f t="shared" si="2"/>
        <v>0</v>
      </c>
      <c r="J68" s="7">
        <v>1515591.93</v>
      </c>
      <c r="K68" s="7">
        <v>0</v>
      </c>
      <c r="L68" s="7">
        <v>1515591.93</v>
      </c>
      <c r="M68" s="16">
        <f t="shared" si="3"/>
        <v>796.84118296529959</v>
      </c>
      <c r="N68" s="7">
        <v>4571328.09</v>
      </c>
      <c r="O68" s="7">
        <v>0</v>
      </c>
      <c r="P68" s="7">
        <v>4571328.09</v>
      </c>
      <c r="Q68" s="16">
        <f t="shared" si="4"/>
        <v>184.54354244883129</v>
      </c>
    </row>
    <row r="69" spans="1:17" x14ac:dyDescent="0.2">
      <c r="A69" s="15" t="s">
        <v>52</v>
      </c>
      <c r="B69" s="7">
        <v>168571.7</v>
      </c>
      <c r="C69" s="7">
        <v>0</v>
      </c>
      <c r="D69" s="7">
        <v>168571.7</v>
      </c>
      <c r="E69" s="16">
        <f t="shared" si="1"/>
        <v>6.279211055650749</v>
      </c>
      <c r="F69" s="7">
        <v>0</v>
      </c>
      <c r="G69" s="7">
        <v>0</v>
      </c>
      <c r="H69" s="7">
        <v>0</v>
      </c>
      <c r="I69" s="16">
        <f t="shared" si="2"/>
        <v>0</v>
      </c>
      <c r="J69" s="7">
        <v>61673.4</v>
      </c>
      <c r="K69" s="7">
        <v>0</v>
      </c>
      <c r="L69" s="7">
        <v>61673.4</v>
      </c>
      <c r="M69" s="16">
        <f t="shared" si="3"/>
        <v>32.425552050473186</v>
      </c>
      <c r="N69" s="7">
        <v>106898.3</v>
      </c>
      <c r="O69" s="7">
        <v>0</v>
      </c>
      <c r="P69" s="7">
        <v>106898.3</v>
      </c>
      <c r="Q69" s="16">
        <f t="shared" si="4"/>
        <v>4.3154616285172178</v>
      </c>
    </row>
    <row r="70" spans="1:17" x14ac:dyDescent="0.2">
      <c r="A70" s="15" t="s">
        <v>53</v>
      </c>
      <c r="B70" s="7">
        <v>28682868.789999999</v>
      </c>
      <c r="C70" s="7">
        <v>0</v>
      </c>
      <c r="D70" s="7">
        <v>28682868.789999999</v>
      </c>
      <c r="E70" s="16">
        <f t="shared" si="1"/>
        <v>1068.4224387245772</v>
      </c>
      <c r="F70" s="7">
        <v>24890.17</v>
      </c>
      <c r="G70" s="7">
        <v>0</v>
      </c>
      <c r="H70" s="7">
        <v>24890.17</v>
      </c>
      <c r="I70" s="16">
        <f t="shared" si="2"/>
        <v>143.87381502890173</v>
      </c>
      <c r="J70" s="7">
        <v>1181645.8799999999</v>
      </c>
      <c r="K70" s="7">
        <v>0</v>
      </c>
      <c r="L70" s="7">
        <v>1181645.8799999999</v>
      </c>
      <c r="M70" s="16">
        <f t="shared" si="3"/>
        <v>621.26492113564666</v>
      </c>
      <c r="N70" s="7">
        <v>27476332.739999998</v>
      </c>
      <c r="O70" s="7">
        <v>0</v>
      </c>
      <c r="P70" s="7">
        <v>27476332.739999998</v>
      </c>
      <c r="Q70" s="16">
        <f t="shared" si="4"/>
        <v>1109.2137071575632</v>
      </c>
    </row>
    <row r="71" spans="1:17" x14ac:dyDescent="0.2">
      <c r="A71" s="15" t="s">
        <v>54</v>
      </c>
      <c r="B71" s="7">
        <v>175600.77</v>
      </c>
      <c r="C71" s="7">
        <v>0</v>
      </c>
      <c r="D71" s="7">
        <v>175600.77</v>
      </c>
      <c r="E71" s="16">
        <f t="shared" si="1"/>
        <v>6.5410403784548903</v>
      </c>
      <c r="F71" s="7">
        <v>0</v>
      </c>
      <c r="G71" s="7">
        <v>0</v>
      </c>
      <c r="H71" s="7">
        <v>0</v>
      </c>
      <c r="I71" s="16">
        <f t="shared" si="2"/>
        <v>0</v>
      </c>
      <c r="J71" s="7">
        <v>0</v>
      </c>
      <c r="K71" s="7">
        <v>0</v>
      </c>
      <c r="L71" s="7">
        <v>0</v>
      </c>
      <c r="M71" s="16">
        <f t="shared" si="3"/>
        <v>0</v>
      </c>
      <c r="N71" s="7">
        <v>175600.77</v>
      </c>
      <c r="O71" s="7">
        <v>0</v>
      </c>
      <c r="P71" s="7">
        <v>175600.77</v>
      </c>
      <c r="Q71" s="16">
        <f t="shared" si="4"/>
        <v>7.0889657260506231</v>
      </c>
    </row>
    <row r="72" spans="1:17" x14ac:dyDescent="0.2">
      <c r="A72" s="15" t="s">
        <v>55</v>
      </c>
      <c r="B72" s="7">
        <v>8722</v>
      </c>
      <c r="C72" s="7">
        <v>0</v>
      </c>
      <c r="D72" s="7">
        <v>8722</v>
      </c>
      <c r="E72" s="16">
        <f t="shared" si="1"/>
        <v>0.32489011398346124</v>
      </c>
      <c r="F72" s="7">
        <v>0</v>
      </c>
      <c r="G72" s="7">
        <v>0</v>
      </c>
      <c r="H72" s="7">
        <v>0</v>
      </c>
      <c r="I72" s="16">
        <f t="shared" si="2"/>
        <v>0</v>
      </c>
      <c r="J72" s="7">
        <v>8722</v>
      </c>
      <c r="K72" s="7">
        <v>0</v>
      </c>
      <c r="L72" s="7">
        <v>8722</v>
      </c>
      <c r="M72" s="16">
        <f t="shared" si="3"/>
        <v>4.5856992639327023</v>
      </c>
      <c r="N72" s="7">
        <v>0</v>
      </c>
      <c r="O72" s="7">
        <v>0</v>
      </c>
      <c r="P72" s="7">
        <v>0</v>
      </c>
      <c r="Q72" s="16">
        <f t="shared" si="4"/>
        <v>0</v>
      </c>
    </row>
    <row r="73" spans="1:17" x14ac:dyDescent="0.2">
      <c r="A73" s="15" t="s">
        <v>56</v>
      </c>
      <c r="B73" s="7">
        <v>0</v>
      </c>
      <c r="C73" s="7">
        <v>0</v>
      </c>
      <c r="D73" s="7">
        <v>0</v>
      </c>
      <c r="E73" s="16">
        <f t="shared" si="1"/>
        <v>0</v>
      </c>
      <c r="F73" s="7">
        <v>0</v>
      </c>
      <c r="G73" s="7">
        <v>0</v>
      </c>
      <c r="H73" s="7">
        <v>0</v>
      </c>
      <c r="I73" s="16">
        <f t="shared" si="2"/>
        <v>0</v>
      </c>
      <c r="J73" s="7">
        <v>0</v>
      </c>
      <c r="K73" s="7">
        <v>0</v>
      </c>
      <c r="L73" s="7">
        <v>0</v>
      </c>
      <c r="M73" s="16">
        <f t="shared" si="3"/>
        <v>0</v>
      </c>
      <c r="N73" s="7">
        <v>0</v>
      </c>
      <c r="O73" s="7">
        <v>0</v>
      </c>
      <c r="P73" s="7">
        <v>0</v>
      </c>
      <c r="Q73" s="16">
        <f t="shared" si="4"/>
        <v>0</v>
      </c>
    </row>
    <row r="74" spans="1:17" x14ac:dyDescent="0.2">
      <c r="A74" s="15" t="s">
        <v>57</v>
      </c>
      <c r="B74" s="7">
        <v>4421604.26</v>
      </c>
      <c r="C74" s="7">
        <v>0</v>
      </c>
      <c r="D74" s="7">
        <v>4421604.26</v>
      </c>
      <c r="E74" s="16">
        <f t="shared" si="1"/>
        <v>164.70253520077478</v>
      </c>
      <c r="F74" s="7">
        <v>9360.26</v>
      </c>
      <c r="G74" s="7">
        <v>0</v>
      </c>
      <c r="H74" s="7">
        <v>9360.26</v>
      </c>
      <c r="I74" s="16">
        <f t="shared" si="2"/>
        <v>54.105549132947978</v>
      </c>
      <c r="J74" s="7">
        <v>340005.12</v>
      </c>
      <c r="K74" s="7">
        <v>0</v>
      </c>
      <c r="L74" s="7">
        <v>340005.12</v>
      </c>
      <c r="M74" s="16">
        <f t="shared" si="3"/>
        <v>178.7618927444795</v>
      </c>
      <c r="N74" s="7">
        <v>4072238.88</v>
      </c>
      <c r="O74" s="7">
        <v>0</v>
      </c>
      <c r="P74" s="7">
        <v>4072238.88</v>
      </c>
      <c r="Q74" s="16">
        <f t="shared" si="4"/>
        <v>164.39541722175125</v>
      </c>
    </row>
    <row r="75" spans="1:17" x14ac:dyDescent="0.2">
      <c r="A75" s="15" t="s">
        <v>58</v>
      </c>
      <c r="B75" s="7">
        <v>22465.06</v>
      </c>
      <c r="C75" s="7">
        <v>0</v>
      </c>
      <c r="D75" s="7">
        <v>22465.06</v>
      </c>
      <c r="E75" s="16">
        <f t="shared" si="1"/>
        <v>0.83681218803546153</v>
      </c>
      <c r="F75" s="7">
        <v>0</v>
      </c>
      <c r="G75" s="7">
        <v>0</v>
      </c>
      <c r="H75" s="7">
        <v>0</v>
      </c>
      <c r="I75" s="16">
        <f t="shared" si="2"/>
        <v>0</v>
      </c>
      <c r="J75" s="7">
        <v>477.98</v>
      </c>
      <c r="K75" s="7">
        <v>0</v>
      </c>
      <c r="L75" s="7">
        <v>477.98</v>
      </c>
      <c r="M75" s="16">
        <f t="shared" si="3"/>
        <v>0.25130389064143011</v>
      </c>
      <c r="N75" s="7">
        <v>21987.08</v>
      </c>
      <c r="O75" s="7">
        <v>0</v>
      </c>
      <c r="P75" s="7">
        <v>21987.08</v>
      </c>
      <c r="Q75" s="16">
        <f t="shared" si="4"/>
        <v>0.8876137418755804</v>
      </c>
    </row>
    <row r="76" spans="1:17" x14ac:dyDescent="0.2">
      <c r="A76" s="15" t="s">
        <v>59</v>
      </c>
      <c r="B76" s="7">
        <v>5794861.6100000003</v>
      </c>
      <c r="C76" s="7">
        <v>0</v>
      </c>
      <c r="D76" s="7">
        <v>5794861.6100000003</v>
      </c>
      <c r="E76" s="16">
        <f t="shared" si="1"/>
        <v>215.85568092080757</v>
      </c>
      <c r="F76" s="7">
        <v>0</v>
      </c>
      <c r="G76" s="7">
        <v>0</v>
      </c>
      <c r="H76" s="7">
        <v>0</v>
      </c>
      <c r="I76" s="16">
        <f t="shared" si="2"/>
        <v>0</v>
      </c>
      <c r="J76" s="7">
        <v>149362.85</v>
      </c>
      <c r="K76" s="7">
        <v>0</v>
      </c>
      <c r="L76" s="7">
        <v>149362.85</v>
      </c>
      <c r="M76" s="16">
        <f t="shared" si="3"/>
        <v>78.529363827549957</v>
      </c>
      <c r="N76" s="7">
        <v>5645498.7599999998</v>
      </c>
      <c r="O76" s="7">
        <v>0</v>
      </c>
      <c r="P76" s="7">
        <v>5645498.7599999998</v>
      </c>
      <c r="Q76" s="16">
        <f t="shared" si="4"/>
        <v>227.90758386823302</v>
      </c>
    </row>
    <row r="77" spans="1:17" x14ac:dyDescent="0.2">
      <c r="A77" s="15" t="s">
        <v>60</v>
      </c>
      <c r="B77" s="7">
        <v>0</v>
      </c>
      <c r="C77" s="7">
        <v>0</v>
      </c>
      <c r="D77" s="7">
        <v>0</v>
      </c>
      <c r="E77" s="16">
        <f t="shared" si="1"/>
        <v>0</v>
      </c>
      <c r="F77" s="7">
        <v>0</v>
      </c>
      <c r="G77" s="7">
        <v>0</v>
      </c>
      <c r="H77" s="7">
        <v>0</v>
      </c>
      <c r="I77" s="16">
        <f t="shared" si="2"/>
        <v>0</v>
      </c>
      <c r="J77" s="7">
        <v>0</v>
      </c>
      <c r="K77" s="7">
        <v>0</v>
      </c>
      <c r="L77" s="7">
        <v>0</v>
      </c>
      <c r="M77" s="16">
        <f t="shared" si="3"/>
        <v>0</v>
      </c>
      <c r="N77" s="7">
        <v>0</v>
      </c>
      <c r="O77" s="7">
        <v>0</v>
      </c>
      <c r="P77" s="7">
        <v>0</v>
      </c>
      <c r="Q77" s="16">
        <f t="shared" si="4"/>
        <v>0</v>
      </c>
    </row>
    <row r="78" spans="1:17" x14ac:dyDescent="0.2">
      <c r="A78" s="15" t="s">
        <v>61</v>
      </c>
      <c r="B78" s="7">
        <v>72306395.920000002</v>
      </c>
      <c r="C78" s="7">
        <v>0</v>
      </c>
      <c r="D78" s="7">
        <v>72306395.920000002</v>
      </c>
      <c r="E78" s="16">
        <f t="shared" si="1"/>
        <v>2693.3768874320199</v>
      </c>
      <c r="F78" s="7">
        <v>27409.3</v>
      </c>
      <c r="G78" s="7">
        <v>0</v>
      </c>
      <c r="H78" s="7">
        <v>27409.3</v>
      </c>
      <c r="I78" s="16">
        <f t="shared" si="2"/>
        <v>158.43526011560692</v>
      </c>
      <c r="J78" s="7">
        <v>1127536.1299999999</v>
      </c>
      <c r="K78" s="7">
        <v>0</v>
      </c>
      <c r="L78" s="7">
        <v>1127536.1299999999</v>
      </c>
      <c r="M78" s="16">
        <f t="shared" si="3"/>
        <v>592.81605152471082</v>
      </c>
      <c r="N78" s="7">
        <v>71151450.489999995</v>
      </c>
      <c r="O78" s="7">
        <v>0</v>
      </c>
      <c r="P78" s="7">
        <v>71151450.489999995</v>
      </c>
      <c r="Q78" s="16">
        <f t="shared" si="4"/>
        <v>2872.368918897097</v>
      </c>
    </row>
    <row r="79" spans="1:17" x14ac:dyDescent="0.2">
      <c r="A79" s="15" t="s">
        <v>62</v>
      </c>
      <c r="B79" s="7">
        <v>2530884.35</v>
      </c>
      <c r="C79" s="7">
        <v>0</v>
      </c>
      <c r="D79" s="7">
        <v>2530884.35</v>
      </c>
      <c r="E79" s="16">
        <f t="shared" ref="E79:E83" si="5">D79/$C$5</f>
        <v>94.274169336213959</v>
      </c>
      <c r="F79" s="7">
        <v>0</v>
      </c>
      <c r="G79" s="7">
        <v>0</v>
      </c>
      <c r="H79" s="7">
        <v>0</v>
      </c>
      <c r="I79" s="16">
        <f t="shared" ref="I79:I83" si="6">H79/$C$6</f>
        <v>0</v>
      </c>
      <c r="J79" s="7">
        <v>23617.16</v>
      </c>
      <c r="K79" s="7">
        <v>0</v>
      </c>
      <c r="L79" s="7">
        <v>23617.16</v>
      </c>
      <c r="M79" s="16">
        <f t="shared" ref="M79:M83" si="7">L79/$C$7</f>
        <v>12.417013669821241</v>
      </c>
      <c r="N79" s="7">
        <v>2507267.19</v>
      </c>
      <c r="O79" s="7">
        <v>0</v>
      </c>
      <c r="P79" s="7">
        <v>2507267.19</v>
      </c>
      <c r="Q79" s="16">
        <f t="shared" ref="Q79:Q83" si="8">P79/$C$8</f>
        <v>101.21784304226716</v>
      </c>
    </row>
    <row r="80" spans="1:17" x14ac:dyDescent="0.2">
      <c r="A80" s="15" t="s">
        <v>63</v>
      </c>
      <c r="B80" s="7">
        <v>29619.24</v>
      </c>
      <c r="C80" s="7">
        <v>0</v>
      </c>
      <c r="D80" s="7">
        <v>29619.24</v>
      </c>
      <c r="E80" s="16">
        <f t="shared" si="5"/>
        <v>1.1033017954257618</v>
      </c>
      <c r="F80" s="7">
        <v>0</v>
      </c>
      <c r="G80" s="7">
        <v>0</v>
      </c>
      <c r="H80" s="7">
        <v>0</v>
      </c>
      <c r="I80" s="16">
        <f t="shared" si="6"/>
        <v>0</v>
      </c>
      <c r="J80" s="7">
        <v>0</v>
      </c>
      <c r="K80" s="7">
        <v>0</v>
      </c>
      <c r="L80" s="7">
        <v>0</v>
      </c>
      <c r="M80" s="16">
        <f t="shared" si="7"/>
        <v>0</v>
      </c>
      <c r="N80" s="7">
        <v>29619.24</v>
      </c>
      <c r="O80" s="7">
        <v>0</v>
      </c>
      <c r="P80" s="7">
        <v>29619.24</v>
      </c>
      <c r="Q80" s="16">
        <f t="shared" si="8"/>
        <v>1.1957224173428607</v>
      </c>
    </row>
    <row r="81" spans="1:17" x14ac:dyDescent="0.2">
      <c r="A81" s="15" t="s">
        <v>64</v>
      </c>
      <c r="B81" s="7">
        <v>1317414.52</v>
      </c>
      <c r="C81" s="7">
        <v>0</v>
      </c>
      <c r="D81" s="7">
        <v>1317414.52</v>
      </c>
      <c r="E81" s="16">
        <f t="shared" si="5"/>
        <v>49.073028384116817</v>
      </c>
      <c r="F81" s="7">
        <v>8365</v>
      </c>
      <c r="G81" s="7">
        <v>0</v>
      </c>
      <c r="H81" s="7">
        <v>8365</v>
      </c>
      <c r="I81" s="16">
        <f t="shared" si="6"/>
        <v>48.352601156069362</v>
      </c>
      <c r="J81" s="7">
        <v>197121.89</v>
      </c>
      <c r="K81" s="7">
        <v>0</v>
      </c>
      <c r="L81" s="7">
        <v>197121.89</v>
      </c>
      <c r="M81" s="16">
        <f t="shared" si="7"/>
        <v>103.63926919032598</v>
      </c>
      <c r="N81" s="7">
        <v>1111927.6299999999</v>
      </c>
      <c r="O81" s="7">
        <v>0</v>
      </c>
      <c r="P81" s="7">
        <v>1111927.6299999999</v>
      </c>
      <c r="Q81" s="16">
        <f t="shared" si="8"/>
        <v>44.888281861854587</v>
      </c>
    </row>
    <row r="82" spans="1:17" x14ac:dyDescent="0.2">
      <c r="A82" s="15" t="s">
        <v>65</v>
      </c>
      <c r="B82" s="7">
        <v>0</v>
      </c>
      <c r="C82" s="7">
        <v>0</v>
      </c>
      <c r="D82" s="7">
        <v>0</v>
      </c>
      <c r="E82" s="16">
        <f t="shared" si="5"/>
        <v>0</v>
      </c>
      <c r="F82" s="7">
        <v>0</v>
      </c>
      <c r="G82" s="7">
        <v>0</v>
      </c>
      <c r="H82" s="7">
        <v>0</v>
      </c>
      <c r="I82" s="16">
        <f t="shared" si="6"/>
        <v>0</v>
      </c>
      <c r="J82" s="7">
        <v>0</v>
      </c>
      <c r="K82" s="7">
        <v>0</v>
      </c>
      <c r="L82" s="7">
        <v>0</v>
      </c>
      <c r="M82" s="16">
        <f t="shared" si="7"/>
        <v>0</v>
      </c>
      <c r="N82" s="7">
        <v>0</v>
      </c>
      <c r="O82" s="7">
        <v>0</v>
      </c>
      <c r="P82" s="7">
        <v>0</v>
      </c>
      <c r="Q82" s="16">
        <f t="shared" si="8"/>
        <v>0</v>
      </c>
    </row>
    <row r="83" spans="1:17" x14ac:dyDescent="0.2">
      <c r="A83" s="15" t="s">
        <v>66</v>
      </c>
      <c r="B83" s="7">
        <v>1532845</v>
      </c>
      <c r="C83" s="7">
        <v>0</v>
      </c>
      <c r="D83" s="7">
        <v>1532845</v>
      </c>
      <c r="E83" s="16">
        <f t="shared" si="5"/>
        <v>57.097705430976681</v>
      </c>
      <c r="F83" s="7">
        <v>0</v>
      </c>
      <c r="G83" s="7">
        <v>0</v>
      </c>
      <c r="H83" s="7">
        <v>0</v>
      </c>
      <c r="I83" s="16">
        <f t="shared" si="6"/>
        <v>0</v>
      </c>
      <c r="J83" s="7">
        <v>31361</v>
      </c>
      <c r="K83" s="7">
        <v>0</v>
      </c>
      <c r="L83" s="7">
        <v>31361</v>
      </c>
      <c r="M83" s="16">
        <f t="shared" si="7"/>
        <v>16.488433228180863</v>
      </c>
      <c r="N83" s="7">
        <v>1501484</v>
      </c>
      <c r="O83" s="7">
        <v>0</v>
      </c>
      <c r="P83" s="7">
        <v>1501484</v>
      </c>
      <c r="Q83" s="16">
        <f t="shared" si="8"/>
        <v>60.614589641112595</v>
      </c>
    </row>
    <row r="85" spans="1:17" x14ac:dyDescent="0.2">
      <c r="A85" s="19" t="s">
        <v>94</v>
      </c>
    </row>
    <row r="86" spans="1:17" x14ac:dyDescent="0.2">
      <c r="A86" s="20" t="s">
        <v>103</v>
      </c>
    </row>
    <row r="87" spans="1:17" x14ac:dyDescent="0.2">
      <c r="A87" s="1" t="s">
        <v>100</v>
      </c>
    </row>
    <row r="88" spans="1:17" x14ac:dyDescent="0.2">
      <c r="A88" s="1" t="s">
        <v>101</v>
      </c>
    </row>
    <row r="89" spans="1:17" x14ac:dyDescent="0.2">
      <c r="A89" s="1" t="s">
        <v>102</v>
      </c>
    </row>
    <row r="90" spans="1:17" x14ac:dyDescent="0.2">
      <c r="A90" s="1" t="s">
        <v>98</v>
      </c>
    </row>
    <row r="91" spans="1:17" x14ac:dyDescent="0.2">
      <c r="A91" s="1" t="s">
        <v>107</v>
      </c>
    </row>
  </sheetData>
  <mergeCells count="8">
    <mergeCell ref="A1:Q1"/>
    <mergeCell ref="A2:Q2"/>
    <mergeCell ref="A3:Q3"/>
    <mergeCell ref="A10:A11"/>
    <mergeCell ref="B10:E10"/>
    <mergeCell ref="F10:I10"/>
    <mergeCell ref="J10:M10"/>
    <mergeCell ref="N10:Q10"/>
  </mergeCells>
  <printOptions horizontalCentered="1"/>
  <pageMargins left="0.2" right="0.2" top="0.2" bottom="0.15" header="0.3" footer="0.3"/>
  <pageSetup paperSize="5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A61" workbookViewId="0">
      <selection activeCell="A97" sqref="A97"/>
    </sheetView>
  </sheetViews>
  <sheetFormatPr defaultRowHeight="11.25" x14ac:dyDescent="0.2"/>
  <cols>
    <col min="1" max="1" width="41" style="1" customWidth="1"/>
    <col min="2" max="3" width="11.28515625" style="1" customWidth="1"/>
    <col min="4" max="4" width="11.7109375" style="1" bestFit="1" customWidth="1"/>
    <col min="5" max="13" width="11.28515625" style="1" customWidth="1"/>
    <col min="14" max="17" width="11.7109375" style="1" customWidth="1"/>
    <col min="18" max="16384" width="9.140625" style="1"/>
  </cols>
  <sheetData>
    <row r="1" spans="1:17" ht="20.25" customHeight="1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.75" customHeight="1" x14ac:dyDescent="0.2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8.75" customHeight="1" x14ac:dyDescent="0.2">
      <c r="A3" s="22" t="s">
        <v>92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37.5" customHeight="1" x14ac:dyDescent="0.2">
      <c r="A4" s="2" t="s">
        <v>69</v>
      </c>
      <c r="B4" s="2" t="s">
        <v>70</v>
      </c>
      <c r="C4" s="2" t="s">
        <v>71</v>
      </c>
      <c r="D4" s="2" t="s">
        <v>72</v>
      </c>
      <c r="E4" s="2" t="s">
        <v>73</v>
      </c>
    </row>
    <row r="5" spans="1:17" x14ac:dyDescent="0.2">
      <c r="A5" s="3" t="s">
        <v>74</v>
      </c>
      <c r="B5" s="4">
        <f>SUM(B6:B8)</f>
        <v>8440</v>
      </c>
      <c r="C5" s="4">
        <f>SUM(C6:C8)</f>
        <v>97337</v>
      </c>
      <c r="D5" s="5">
        <f>C5/B5</f>
        <v>11.53281990521327</v>
      </c>
      <c r="E5" s="6">
        <f>E12*12</f>
        <v>55408.111672642466</v>
      </c>
    </row>
    <row r="6" spans="1:17" x14ac:dyDescent="0.2">
      <c r="A6" s="3" t="s">
        <v>75</v>
      </c>
      <c r="B6" s="7">
        <v>66</v>
      </c>
      <c r="C6" s="7">
        <v>708</v>
      </c>
      <c r="D6" s="8">
        <f t="shared" ref="D6:D8" si="0">C6/B6</f>
        <v>10.727272727272727</v>
      </c>
      <c r="E6" s="9">
        <f>I12*12</f>
        <v>106052.04406779658</v>
      </c>
    </row>
    <row r="7" spans="1:17" x14ac:dyDescent="0.2">
      <c r="A7" s="3" t="s">
        <v>76</v>
      </c>
      <c r="B7" s="7">
        <v>671</v>
      </c>
      <c r="C7" s="7">
        <v>7852</v>
      </c>
      <c r="D7" s="8">
        <f t="shared" si="0"/>
        <v>11.701937406855439</v>
      </c>
      <c r="E7" s="9">
        <f>M12*12</f>
        <v>70927.792129393783</v>
      </c>
    </row>
    <row r="8" spans="1:17" x14ac:dyDescent="0.2">
      <c r="A8" s="3" t="s">
        <v>77</v>
      </c>
      <c r="B8" s="7">
        <v>7703</v>
      </c>
      <c r="C8" s="7">
        <v>88777</v>
      </c>
      <c r="D8" s="8">
        <f t="shared" si="0"/>
        <v>11.524990263533688</v>
      </c>
      <c r="E8" s="9">
        <f>Q12*12</f>
        <v>53631.565550536747</v>
      </c>
    </row>
    <row r="10" spans="1:17" ht="15" customHeight="1" x14ac:dyDescent="0.2">
      <c r="A10" s="23" t="s">
        <v>78</v>
      </c>
      <c r="B10" s="23" t="s">
        <v>79</v>
      </c>
      <c r="C10" s="23"/>
      <c r="D10" s="23"/>
      <c r="E10" s="23"/>
      <c r="F10" s="23" t="s">
        <v>75</v>
      </c>
      <c r="G10" s="23"/>
      <c r="H10" s="23"/>
      <c r="I10" s="23"/>
      <c r="J10" s="23" t="s">
        <v>76</v>
      </c>
      <c r="K10" s="23"/>
      <c r="L10" s="23"/>
      <c r="M10" s="23"/>
      <c r="N10" s="23" t="s">
        <v>77</v>
      </c>
      <c r="O10" s="23"/>
      <c r="P10" s="23"/>
      <c r="Q10" s="23"/>
    </row>
    <row r="11" spans="1:17" ht="38.25" customHeight="1" x14ac:dyDescent="0.2">
      <c r="A11" s="23"/>
      <c r="B11" s="2" t="s">
        <v>80</v>
      </c>
      <c r="C11" s="2" t="s">
        <v>81</v>
      </c>
      <c r="D11" s="2" t="s">
        <v>82</v>
      </c>
      <c r="E11" s="2" t="s">
        <v>83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80</v>
      </c>
      <c r="O11" s="2" t="s">
        <v>81</v>
      </c>
      <c r="P11" s="2" t="s">
        <v>82</v>
      </c>
      <c r="Q11" s="2" t="s">
        <v>83</v>
      </c>
    </row>
    <row r="12" spans="1:17" x14ac:dyDescent="0.2">
      <c r="A12" s="10" t="s">
        <v>74</v>
      </c>
      <c r="B12" s="11">
        <f>SUM(B14:B24)+SUM(B31:B83)</f>
        <v>412854415.58000004</v>
      </c>
      <c r="C12" s="11">
        <f>SUM(C14:C83)</f>
        <v>36583864.910000004</v>
      </c>
      <c r="D12" s="11">
        <f>SUM(D14:D24)+SUM(D31:D83)</f>
        <v>449438280.49000001</v>
      </c>
      <c r="E12" s="12">
        <f>D12/$C$5</f>
        <v>4617.3426393868722</v>
      </c>
      <c r="F12" s="11">
        <f>SUM(F14:F24)+SUM(F31:F83)</f>
        <v>3570044.3</v>
      </c>
      <c r="G12" s="11">
        <f>SUM(G14:G83)</f>
        <v>2687026.3000000003</v>
      </c>
      <c r="H12" s="11">
        <f>SUM(H14:H24)+SUM(H31:H83)</f>
        <v>6257070.5999999987</v>
      </c>
      <c r="I12" s="12">
        <f>H12/$C$6</f>
        <v>8837.6703389830491</v>
      </c>
      <c r="J12" s="11">
        <f>SUM(J14:J24)+SUM(J31:J83)</f>
        <v>40372640.350000009</v>
      </c>
      <c r="K12" s="11">
        <f>SUM(K14:K83)</f>
        <v>6037778.3000000017</v>
      </c>
      <c r="L12" s="11">
        <f>SUM(L14:L24)+SUM(L31:L83)</f>
        <v>46410418.649999999</v>
      </c>
      <c r="M12" s="12">
        <f>L12/$C$7</f>
        <v>5910.6493441161483</v>
      </c>
      <c r="N12" s="11">
        <f>SUM(N14:N24)+SUM(N31:N83)</f>
        <v>368911730.93000001</v>
      </c>
      <c r="O12" s="11">
        <f>SUM(O14:O83)</f>
        <v>27859060.310000006</v>
      </c>
      <c r="P12" s="11">
        <f>SUM(P14:P24)+SUM(P31:P83)</f>
        <v>396770791.24000001</v>
      </c>
      <c r="Q12" s="12">
        <f>P12/$C$8</f>
        <v>4469.2971292113953</v>
      </c>
    </row>
    <row r="13" spans="1:17" x14ac:dyDescent="0.2">
      <c r="A13" s="13" t="s">
        <v>84</v>
      </c>
      <c r="B13" s="11"/>
      <c r="C13" s="11"/>
      <c r="D13" s="11"/>
      <c r="E13" s="14"/>
      <c r="F13" s="11"/>
      <c r="G13" s="11"/>
      <c r="H13" s="11"/>
      <c r="I13" s="14"/>
      <c r="J13" s="11"/>
      <c r="K13" s="11"/>
      <c r="L13" s="11"/>
      <c r="M13" s="14"/>
      <c r="N13" s="11"/>
      <c r="O13" s="11"/>
      <c r="P13" s="11"/>
      <c r="Q13" s="14"/>
    </row>
    <row r="14" spans="1:17" x14ac:dyDescent="0.2">
      <c r="A14" s="15" t="s">
        <v>0</v>
      </c>
      <c r="B14" s="7">
        <v>2493479.0299999998</v>
      </c>
      <c r="C14" s="7">
        <v>0</v>
      </c>
      <c r="D14" s="7">
        <v>2493479.0299999998</v>
      </c>
      <c r="E14" s="16">
        <f>D14/$C$5</f>
        <v>25.616970216875391</v>
      </c>
      <c r="F14" s="7">
        <v>7579.09</v>
      </c>
      <c r="G14" s="7">
        <v>0</v>
      </c>
      <c r="H14" s="7">
        <v>7579.09</v>
      </c>
      <c r="I14" s="16">
        <f>H14/$C$6</f>
        <v>10.704929378531073</v>
      </c>
      <c r="J14" s="7">
        <v>2485899.94</v>
      </c>
      <c r="K14" s="7">
        <v>0</v>
      </c>
      <c r="L14" s="7">
        <v>2485899.94</v>
      </c>
      <c r="M14" s="16">
        <f>L14/$C$7</f>
        <v>316.5944905756495</v>
      </c>
      <c r="N14" s="7">
        <v>0</v>
      </c>
      <c r="O14" s="7">
        <v>0</v>
      </c>
      <c r="P14" s="7">
        <v>0</v>
      </c>
      <c r="Q14" s="16">
        <f>P14/$C$8</f>
        <v>0</v>
      </c>
    </row>
    <row r="15" spans="1:17" x14ac:dyDescent="0.2">
      <c r="A15" s="15" t="s">
        <v>1</v>
      </c>
      <c r="B15" s="7">
        <v>230296.92</v>
      </c>
      <c r="C15" s="7">
        <v>1179779.76</v>
      </c>
      <c r="D15" s="7">
        <v>1410076.68</v>
      </c>
      <c r="E15" s="16">
        <f t="shared" ref="E15:E78" si="1">D15/$C$5</f>
        <v>14.486543452130228</v>
      </c>
      <c r="F15" s="7">
        <v>39746.15</v>
      </c>
      <c r="G15" s="7">
        <v>19512.5</v>
      </c>
      <c r="H15" s="7">
        <v>59258.65</v>
      </c>
      <c r="I15" s="16">
        <f t="shared" ref="I15:I78" si="2">H15/$C$6</f>
        <v>83.698658192090392</v>
      </c>
      <c r="J15" s="7">
        <v>21311.29</v>
      </c>
      <c r="K15" s="7">
        <v>127282.39</v>
      </c>
      <c r="L15" s="7">
        <v>148593.68</v>
      </c>
      <c r="M15" s="16">
        <f t="shared" ref="M15:M78" si="3">L15/$C$7</f>
        <v>18.924309730005092</v>
      </c>
      <c r="N15" s="7">
        <v>169239.48</v>
      </c>
      <c r="O15" s="7">
        <v>1032984.87</v>
      </c>
      <c r="P15" s="7">
        <v>1202224.3500000001</v>
      </c>
      <c r="Q15" s="16">
        <f t="shared" ref="Q15:Q78" si="4">P15/$C$8</f>
        <v>13.542070018135329</v>
      </c>
    </row>
    <row r="16" spans="1:17" x14ac:dyDescent="0.2">
      <c r="A16" s="15" t="s">
        <v>2</v>
      </c>
      <c r="B16" s="7">
        <v>291726.65999999997</v>
      </c>
      <c r="C16" s="7">
        <v>0</v>
      </c>
      <c r="D16" s="7">
        <v>291726.65999999997</v>
      </c>
      <c r="E16" s="16">
        <f t="shared" si="1"/>
        <v>2.9970788086750155</v>
      </c>
      <c r="F16" s="7">
        <v>24024.11</v>
      </c>
      <c r="G16" s="7">
        <v>0</v>
      </c>
      <c r="H16" s="7">
        <v>24024.11</v>
      </c>
      <c r="I16" s="16">
        <f t="shared" si="2"/>
        <v>33.932358757062147</v>
      </c>
      <c r="J16" s="7">
        <v>267702.55</v>
      </c>
      <c r="K16" s="7">
        <v>0</v>
      </c>
      <c r="L16" s="7">
        <v>267702.55</v>
      </c>
      <c r="M16" s="16">
        <f t="shared" si="3"/>
        <v>34.093549414161998</v>
      </c>
      <c r="N16" s="7">
        <v>0</v>
      </c>
      <c r="O16" s="7">
        <v>0</v>
      </c>
      <c r="P16" s="7">
        <v>0</v>
      </c>
      <c r="Q16" s="16">
        <f t="shared" si="4"/>
        <v>0</v>
      </c>
    </row>
    <row r="17" spans="1:17" x14ac:dyDescent="0.2">
      <c r="A17" s="15" t="s">
        <v>3</v>
      </c>
      <c r="B17" s="7">
        <v>176330.8</v>
      </c>
      <c r="C17" s="7">
        <v>0</v>
      </c>
      <c r="D17" s="7">
        <v>176330.8</v>
      </c>
      <c r="E17" s="16">
        <f t="shared" si="1"/>
        <v>1.8115495649136504</v>
      </c>
      <c r="F17" s="7">
        <v>0</v>
      </c>
      <c r="G17" s="7">
        <v>0</v>
      </c>
      <c r="H17" s="7">
        <v>0</v>
      </c>
      <c r="I17" s="16">
        <f t="shared" si="2"/>
        <v>0</v>
      </c>
      <c r="J17" s="7">
        <v>40890.769999999997</v>
      </c>
      <c r="K17" s="7">
        <v>0</v>
      </c>
      <c r="L17" s="7">
        <v>40890.769999999997</v>
      </c>
      <c r="M17" s="16">
        <f t="shared" si="3"/>
        <v>5.2076884870096789</v>
      </c>
      <c r="N17" s="7">
        <v>135440.03</v>
      </c>
      <c r="O17" s="7">
        <v>0</v>
      </c>
      <c r="P17" s="7">
        <v>135440.03</v>
      </c>
      <c r="Q17" s="16">
        <f t="shared" si="4"/>
        <v>1.5256207125719499</v>
      </c>
    </row>
    <row r="18" spans="1:17" x14ac:dyDescent="0.2">
      <c r="A18" s="15" t="s">
        <v>4</v>
      </c>
      <c r="B18" s="7">
        <v>24392.34</v>
      </c>
      <c r="C18" s="7">
        <v>0</v>
      </c>
      <c r="D18" s="7">
        <v>24392.34</v>
      </c>
      <c r="E18" s="16">
        <f t="shared" si="1"/>
        <v>0.25059679258658063</v>
      </c>
      <c r="F18" s="7">
        <v>0</v>
      </c>
      <c r="G18" s="7">
        <v>0</v>
      </c>
      <c r="H18" s="7">
        <v>0</v>
      </c>
      <c r="I18" s="16">
        <f t="shared" si="2"/>
        <v>0</v>
      </c>
      <c r="J18" s="7">
        <v>17466.12</v>
      </c>
      <c r="K18" s="7">
        <v>0</v>
      </c>
      <c r="L18" s="7">
        <v>17466.12</v>
      </c>
      <c r="M18" s="16">
        <f t="shared" si="3"/>
        <v>2.2244167091186959</v>
      </c>
      <c r="N18" s="7">
        <v>6926.22</v>
      </c>
      <c r="O18" s="7">
        <v>0</v>
      </c>
      <c r="P18" s="7">
        <v>6926.22</v>
      </c>
      <c r="Q18" s="16">
        <f t="shared" si="4"/>
        <v>7.8018180384559072E-2</v>
      </c>
    </row>
    <row r="19" spans="1:17" x14ac:dyDescent="0.2">
      <c r="A19" s="15" t="s">
        <v>5</v>
      </c>
      <c r="B19" s="7">
        <v>757406.66</v>
      </c>
      <c r="C19" s="7">
        <v>0</v>
      </c>
      <c r="D19" s="7">
        <v>757406.66</v>
      </c>
      <c r="E19" s="16">
        <f t="shared" si="1"/>
        <v>7.7812821434808965</v>
      </c>
      <c r="F19" s="7">
        <v>847.72</v>
      </c>
      <c r="G19" s="7">
        <v>0</v>
      </c>
      <c r="H19" s="7">
        <v>847.72</v>
      </c>
      <c r="I19" s="16">
        <f t="shared" si="2"/>
        <v>1.1973446327683617</v>
      </c>
      <c r="J19" s="7">
        <v>49100.67</v>
      </c>
      <c r="K19" s="7">
        <v>0</v>
      </c>
      <c r="L19" s="7">
        <v>49100.67</v>
      </c>
      <c r="M19" s="16">
        <f t="shared" si="3"/>
        <v>6.2532692307692308</v>
      </c>
      <c r="N19" s="7">
        <v>707458.27</v>
      </c>
      <c r="O19" s="7">
        <v>0</v>
      </c>
      <c r="P19" s="7">
        <v>707458.27</v>
      </c>
      <c r="Q19" s="16">
        <f t="shared" si="4"/>
        <v>7.9689364362391162</v>
      </c>
    </row>
    <row r="20" spans="1:17" x14ac:dyDescent="0.2">
      <c r="A20" s="15" t="s">
        <v>6</v>
      </c>
      <c r="B20" s="7">
        <v>469686.8</v>
      </c>
      <c r="C20" s="7">
        <v>1609937.97</v>
      </c>
      <c r="D20" s="7">
        <v>2079624.77</v>
      </c>
      <c r="E20" s="16">
        <f t="shared" si="1"/>
        <v>21.36520305741907</v>
      </c>
      <c r="F20" s="7">
        <v>7505.11</v>
      </c>
      <c r="G20" s="7">
        <v>37496.22</v>
      </c>
      <c r="H20" s="7">
        <v>45001.33</v>
      </c>
      <c r="I20" s="16">
        <f t="shared" si="2"/>
        <v>63.561200564971756</v>
      </c>
      <c r="J20" s="7">
        <v>43654.98</v>
      </c>
      <c r="K20" s="7">
        <v>185529.48</v>
      </c>
      <c r="L20" s="7">
        <v>229184.46</v>
      </c>
      <c r="M20" s="16">
        <f t="shared" si="3"/>
        <v>29.188036169128882</v>
      </c>
      <c r="N20" s="7">
        <v>418526.71</v>
      </c>
      <c r="O20" s="7">
        <v>1386912.27</v>
      </c>
      <c r="P20" s="7">
        <v>1805438.98</v>
      </c>
      <c r="Q20" s="16">
        <f t="shared" si="4"/>
        <v>20.336787456210505</v>
      </c>
    </row>
    <row r="21" spans="1:17" x14ac:dyDescent="0.2">
      <c r="A21" s="15" t="s">
        <v>85</v>
      </c>
      <c r="B21" s="7">
        <v>1551596.44</v>
      </c>
      <c r="C21" s="7">
        <v>4328398.29</v>
      </c>
      <c r="D21" s="7">
        <v>5879994.7300000004</v>
      </c>
      <c r="E21" s="16">
        <f t="shared" si="1"/>
        <v>60.408629092739659</v>
      </c>
      <c r="F21" s="7">
        <v>19895.48</v>
      </c>
      <c r="G21" s="7">
        <v>93686.42</v>
      </c>
      <c r="H21" s="7">
        <v>113581.9</v>
      </c>
      <c r="I21" s="16">
        <f t="shared" si="2"/>
        <v>160.42641242937853</v>
      </c>
      <c r="J21" s="7">
        <v>502190.24</v>
      </c>
      <c r="K21" s="7">
        <v>1189252.45</v>
      </c>
      <c r="L21" s="7">
        <v>1691442.69</v>
      </c>
      <c r="M21" s="16">
        <f t="shared" si="3"/>
        <v>215.41552343352012</v>
      </c>
      <c r="N21" s="7">
        <v>1029510.72</v>
      </c>
      <c r="O21" s="7">
        <v>3045459.42</v>
      </c>
      <c r="P21" s="7">
        <v>4074970.14</v>
      </c>
      <c r="Q21" s="16">
        <f t="shared" si="4"/>
        <v>45.901192200682608</v>
      </c>
    </row>
    <row r="22" spans="1:17" x14ac:dyDescent="0.2">
      <c r="A22" s="15" t="s">
        <v>7</v>
      </c>
      <c r="B22" s="7">
        <v>182710.63</v>
      </c>
      <c r="C22" s="7">
        <v>731229.73</v>
      </c>
      <c r="D22" s="7">
        <v>913940.36</v>
      </c>
      <c r="E22" s="16">
        <f t="shared" si="1"/>
        <v>9.3894445072274682</v>
      </c>
      <c r="F22" s="7">
        <v>3338.08</v>
      </c>
      <c r="G22" s="7">
        <v>19406.400000000001</v>
      </c>
      <c r="H22" s="7">
        <v>22744.48</v>
      </c>
      <c r="I22" s="16">
        <f t="shared" si="2"/>
        <v>32.124971751412431</v>
      </c>
      <c r="J22" s="7">
        <v>15533.52</v>
      </c>
      <c r="K22" s="7">
        <v>79996.66</v>
      </c>
      <c r="L22" s="7">
        <v>95530.18</v>
      </c>
      <c r="M22" s="16">
        <f t="shared" si="3"/>
        <v>12.166349974528782</v>
      </c>
      <c r="N22" s="7">
        <v>163839.03</v>
      </c>
      <c r="O22" s="7">
        <v>631826.67000000004</v>
      </c>
      <c r="P22" s="7">
        <v>795665.7</v>
      </c>
      <c r="Q22" s="16">
        <f t="shared" si="4"/>
        <v>8.9625206979285164</v>
      </c>
    </row>
    <row r="23" spans="1:17" x14ac:dyDescent="0.2">
      <c r="A23" s="15" t="s">
        <v>8</v>
      </c>
      <c r="B23" s="7">
        <v>8254.01</v>
      </c>
      <c r="C23" s="7">
        <v>0</v>
      </c>
      <c r="D23" s="7">
        <v>8254.01</v>
      </c>
      <c r="E23" s="16">
        <f t="shared" si="1"/>
        <v>8.4798278147056108E-2</v>
      </c>
      <c r="F23" s="7">
        <v>0</v>
      </c>
      <c r="G23" s="7">
        <v>0</v>
      </c>
      <c r="H23" s="7">
        <v>0</v>
      </c>
      <c r="I23" s="16">
        <f t="shared" si="2"/>
        <v>0</v>
      </c>
      <c r="J23" s="7">
        <v>0</v>
      </c>
      <c r="K23" s="7">
        <v>0</v>
      </c>
      <c r="L23" s="7">
        <v>0</v>
      </c>
      <c r="M23" s="16">
        <f t="shared" si="3"/>
        <v>0</v>
      </c>
      <c r="N23" s="7">
        <v>8254.01</v>
      </c>
      <c r="O23" s="7">
        <v>0</v>
      </c>
      <c r="P23" s="7">
        <v>8254.01</v>
      </c>
      <c r="Q23" s="16">
        <f t="shared" si="4"/>
        <v>9.2974644333554859E-2</v>
      </c>
    </row>
    <row r="24" spans="1:17" x14ac:dyDescent="0.2">
      <c r="A24" s="15" t="s">
        <v>9</v>
      </c>
      <c r="B24" s="7">
        <f>SUM(B25:B30)</f>
        <v>4263259.13</v>
      </c>
      <c r="C24" s="7">
        <v>1146005.08</v>
      </c>
      <c r="D24" s="7">
        <f>B24+C24</f>
        <v>5409264.21</v>
      </c>
      <c r="E24" s="16">
        <f t="shared" si="1"/>
        <v>55.572538808469545</v>
      </c>
      <c r="F24" s="7">
        <f>SUM(F25:F30)</f>
        <v>12866.560000000001</v>
      </c>
      <c r="G24" s="7">
        <v>30360.86</v>
      </c>
      <c r="H24" s="7">
        <f>F24+G24</f>
        <v>43227.42</v>
      </c>
      <c r="I24" s="16">
        <f t="shared" si="2"/>
        <v>61.05567796610169</v>
      </c>
      <c r="J24" s="7">
        <f>SUM(J25:J30)</f>
        <v>3524997.24</v>
      </c>
      <c r="K24" s="7">
        <v>533838.31000000006</v>
      </c>
      <c r="L24" s="7">
        <f>J24+K24</f>
        <v>4058835.5500000003</v>
      </c>
      <c r="M24" s="16">
        <f t="shared" si="3"/>
        <v>516.91741594498217</v>
      </c>
      <c r="N24" s="7">
        <f>SUM(N25:N30)</f>
        <v>725395.33</v>
      </c>
      <c r="O24" s="7">
        <v>581805.91</v>
      </c>
      <c r="P24" s="7">
        <f>N24+O24</f>
        <v>1307201.24</v>
      </c>
      <c r="Q24" s="16">
        <f t="shared" si="4"/>
        <v>14.724548475393402</v>
      </c>
    </row>
    <row r="25" spans="1:17" x14ac:dyDescent="0.2">
      <c r="A25" s="15" t="s">
        <v>10</v>
      </c>
      <c r="B25" s="7">
        <v>1846950.93</v>
      </c>
      <c r="C25" s="7">
        <v>0</v>
      </c>
      <c r="D25" s="7">
        <v>1846950.93</v>
      </c>
      <c r="E25" s="16">
        <f t="shared" si="1"/>
        <v>18.974808448996782</v>
      </c>
      <c r="F25" s="7">
        <v>1224.72</v>
      </c>
      <c r="G25" s="7">
        <v>0</v>
      </c>
      <c r="H25" s="7">
        <v>1224.72</v>
      </c>
      <c r="I25" s="16">
        <f t="shared" si="2"/>
        <v>1.7298305084745762</v>
      </c>
      <c r="J25" s="7">
        <v>1827261.62</v>
      </c>
      <c r="K25" s="7">
        <v>0</v>
      </c>
      <c r="L25" s="7">
        <v>1827261.62</v>
      </c>
      <c r="M25" s="16">
        <f t="shared" si="3"/>
        <v>232.712890983189</v>
      </c>
      <c r="N25" s="7">
        <v>18464.59</v>
      </c>
      <c r="O25" s="7">
        <v>0</v>
      </c>
      <c r="P25" s="7">
        <v>18464.59</v>
      </c>
      <c r="Q25" s="16">
        <f t="shared" si="4"/>
        <v>0.20798844295256655</v>
      </c>
    </row>
    <row r="26" spans="1:17" x14ac:dyDescent="0.2">
      <c r="A26" s="15" t="s">
        <v>11</v>
      </c>
      <c r="B26" s="7">
        <v>1723450.56</v>
      </c>
      <c r="C26" s="7">
        <v>0</v>
      </c>
      <c r="D26" s="7">
        <v>1723450.56</v>
      </c>
      <c r="E26" s="16">
        <f t="shared" si="1"/>
        <v>17.706016828133187</v>
      </c>
      <c r="F26" s="7">
        <v>4087.2</v>
      </c>
      <c r="G26" s="7">
        <v>0</v>
      </c>
      <c r="H26" s="7">
        <v>4087.2</v>
      </c>
      <c r="I26" s="16">
        <f t="shared" si="2"/>
        <v>5.7728813559322028</v>
      </c>
      <c r="J26" s="7">
        <v>1050715.51</v>
      </c>
      <c r="K26" s="7">
        <v>0</v>
      </c>
      <c r="L26" s="7">
        <v>1050715.51</v>
      </c>
      <c r="M26" s="16">
        <f t="shared" si="3"/>
        <v>133.8150165562914</v>
      </c>
      <c r="N26" s="7">
        <v>668647.85</v>
      </c>
      <c r="O26" s="7">
        <v>0</v>
      </c>
      <c r="P26" s="7">
        <v>668647.85</v>
      </c>
      <c r="Q26" s="16">
        <f t="shared" si="4"/>
        <v>7.5317689266364036</v>
      </c>
    </row>
    <row r="27" spans="1:17" x14ac:dyDescent="0.2">
      <c r="A27" s="15" t="s">
        <v>12</v>
      </c>
      <c r="B27" s="7">
        <v>182140.81</v>
      </c>
      <c r="C27" s="7">
        <v>0</v>
      </c>
      <c r="D27" s="7">
        <v>182140.81</v>
      </c>
      <c r="E27" s="16">
        <f t="shared" si="1"/>
        <v>1.8712391998931548</v>
      </c>
      <c r="F27" s="7">
        <v>0</v>
      </c>
      <c r="G27" s="7">
        <v>0</v>
      </c>
      <c r="H27" s="7">
        <v>0</v>
      </c>
      <c r="I27" s="16">
        <f t="shared" si="2"/>
        <v>0</v>
      </c>
      <c r="J27" s="7">
        <v>154003.96</v>
      </c>
      <c r="K27" s="7">
        <v>0</v>
      </c>
      <c r="L27" s="7">
        <v>154003.96</v>
      </c>
      <c r="M27" s="16">
        <f t="shared" si="3"/>
        <v>19.613341823739173</v>
      </c>
      <c r="N27" s="7">
        <v>28136.85</v>
      </c>
      <c r="O27" s="7">
        <v>0</v>
      </c>
      <c r="P27" s="7">
        <v>28136.85</v>
      </c>
      <c r="Q27" s="16">
        <f t="shared" si="4"/>
        <v>0.31693850884801245</v>
      </c>
    </row>
    <row r="28" spans="1:17" x14ac:dyDescent="0.2">
      <c r="A28" s="15" t="s">
        <v>13</v>
      </c>
      <c r="B28" s="7">
        <v>45267.4</v>
      </c>
      <c r="C28" s="7">
        <v>0</v>
      </c>
      <c r="D28" s="7">
        <v>45267.4</v>
      </c>
      <c r="E28" s="16">
        <f t="shared" si="1"/>
        <v>0.46505850806990151</v>
      </c>
      <c r="F28" s="7">
        <v>0</v>
      </c>
      <c r="G28" s="7">
        <v>0</v>
      </c>
      <c r="H28" s="7">
        <v>0</v>
      </c>
      <c r="I28" s="16">
        <f t="shared" si="2"/>
        <v>0</v>
      </c>
      <c r="J28" s="7">
        <v>37990.74</v>
      </c>
      <c r="K28" s="7">
        <v>0</v>
      </c>
      <c r="L28" s="7">
        <v>37990.74</v>
      </c>
      <c r="M28" s="16">
        <f t="shared" si="3"/>
        <v>4.8383520122261841</v>
      </c>
      <c r="N28" s="7">
        <v>7276.66</v>
      </c>
      <c r="O28" s="7">
        <v>0</v>
      </c>
      <c r="P28" s="7">
        <v>7276.66</v>
      </c>
      <c r="Q28" s="16">
        <f t="shared" si="4"/>
        <v>8.1965599197990471E-2</v>
      </c>
    </row>
    <row r="29" spans="1:17" x14ac:dyDescent="0.2">
      <c r="A29" s="15" t="s">
        <v>14</v>
      </c>
      <c r="B29" s="7">
        <v>13284.63</v>
      </c>
      <c r="C29" s="7">
        <v>0</v>
      </c>
      <c r="D29" s="7">
        <v>13284.63</v>
      </c>
      <c r="E29" s="16">
        <f t="shared" si="1"/>
        <v>0.13648078325816493</v>
      </c>
      <c r="F29" s="7">
        <v>0</v>
      </c>
      <c r="G29" s="7">
        <v>0</v>
      </c>
      <c r="H29" s="7">
        <v>0</v>
      </c>
      <c r="I29" s="16">
        <f t="shared" si="2"/>
        <v>0</v>
      </c>
      <c r="J29" s="7">
        <v>11125.54</v>
      </c>
      <c r="K29" s="7">
        <v>0</v>
      </c>
      <c r="L29" s="7">
        <v>11125.54</v>
      </c>
      <c r="M29" s="16">
        <f t="shared" si="3"/>
        <v>1.4169052470708101</v>
      </c>
      <c r="N29" s="7">
        <v>2159.09</v>
      </c>
      <c r="O29" s="7">
        <v>0</v>
      </c>
      <c r="P29" s="7">
        <v>2159.09</v>
      </c>
      <c r="Q29" s="16">
        <f t="shared" si="4"/>
        <v>2.432037577300427E-2</v>
      </c>
    </row>
    <row r="30" spans="1:17" x14ac:dyDescent="0.2">
      <c r="A30" s="15" t="s">
        <v>15</v>
      </c>
      <c r="B30" s="7">
        <v>452164.8</v>
      </c>
      <c r="C30" s="7">
        <v>0</v>
      </c>
      <c r="D30" s="7">
        <v>452164.8</v>
      </c>
      <c r="E30" s="16">
        <f t="shared" si="1"/>
        <v>4.6453537709195887</v>
      </c>
      <c r="F30" s="7">
        <v>7554.64</v>
      </c>
      <c r="G30" s="7">
        <v>0</v>
      </c>
      <c r="H30" s="7">
        <v>7554.64</v>
      </c>
      <c r="I30" s="16">
        <f t="shared" si="2"/>
        <v>10.67039548022599</v>
      </c>
      <c r="J30" s="7">
        <v>443899.87</v>
      </c>
      <c r="K30" s="7">
        <v>0</v>
      </c>
      <c r="L30" s="7">
        <v>443899.87</v>
      </c>
      <c r="M30" s="16">
        <f t="shared" si="3"/>
        <v>56.533350738665305</v>
      </c>
      <c r="N30" s="7">
        <v>710.29</v>
      </c>
      <c r="O30" s="7">
        <v>0</v>
      </c>
      <c r="P30" s="7">
        <v>710.29</v>
      </c>
      <c r="Q30" s="16">
        <f t="shared" si="4"/>
        <v>8.0008335492300926E-3</v>
      </c>
    </row>
    <row r="31" spans="1:17" x14ac:dyDescent="0.2">
      <c r="A31" s="15" t="s">
        <v>16</v>
      </c>
      <c r="B31" s="7">
        <v>1616618.03</v>
      </c>
      <c r="C31" s="7">
        <v>1421847.04</v>
      </c>
      <c r="D31" s="7">
        <v>3038465.07</v>
      </c>
      <c r="E31" s="16">
        <f t="shared" si="1"/>
        <v>31.215930940957701</v>
      </c>
      <c r="F31" s="7">
        <v>22825.41</v>
      </c>
      <c r="G31" s="7">
        <v>29291.95</v>
      </c>
      <c r="H31" s="7">
        <v>52117.36</v>
      </c>
      <c r="I31" s="16">
        <f t="shared" si="2"/>
        <v>73.612090395480223</v>
      </c>
      <c r="J31" s="7">
        <v>449196.28</v>
      </c>
      <c r="K31" s="7">
        <v>353106.16</v>
      </c>
      <c r="L31" s="7">
        <v>802302.44</v>
      </c>
      <c r="M31" s="16">
        <f t="shared" si="3"/>
        <v>102.17809984717269</v>
      </c>
      <c r="N31" s="7">
        <v>1144596.3400000001</v>
      </c>
      <c r="O31" s="7">
        <v>1039448.93</v>
      </c>
      <c r="P31" s="7">
        <v>2184045.27</v>
      </c>
      <c r="Q31" s="16">
        <f t="shared" si="4"/>
        <v>24.601476395913355</v>
      </c>
    </row>
    <row r="32" spans="1:17" x14ac:dyDescent="0.2">
      <c r="A32" s="15" t="s">
        <v>17</v>
      </c>
      <c r="B32" s="7">
        <v>2833092.12</v>
      </c>
      <c r="C32" s="7">
        <v>724920.89</v>
      </c>
      <c r="D32" s="7">
        <v>3558013.01</v>
      </c>
      <c r="E32" s="16">
        <f t="shared" si="1"/>
        <v>36.553551167593</v>
      </c>
      <c r="F32" s="7">
        <v>12344.96</v>
      </c>
      <c r="G32" s="7">
        <v>4090.54</v>
      </c>
      <c r="H32" s="7">
        <v>16435.5</v>
      </c>
      <c r="I32" s="16">
        <f t="shared" si="2"/>
        <v>23.213983050847457</v>
      </c>
      <c r="J32" s="7">
        <v>277063.11</v>
      </c>
      <c r="K32" s="7">
        <v>81568.820000000007</v>
      </c>
      <c r="L32" s="7">
        <v>358631.93</v>
      </c>
      <c r="M32" s="16">
        <f t="shared" si="3"/>
        <v>45.673959500764134</v>
      </c>
      <c r="N32" s="7">
        <v>2543684.0499999998</v>
      </c>
      <c r="O32" s="7">
        <v>639261.53</v>
      </c>
      <c r="P32" s="7">
        <v>3182945.58</v>
      </c>
      <c r="Q32" s="16">
        <f t="shared" si="4"/>
        <v>35.853268076190908</v>
      </c>
    </row>
    <row r="33" spans="1:17" x14ac:dyDescent="0.2">
      <c r="A33" s="15" t="s">
        <v>18</v>
      </c>
      <c r="B33" s="7">
        <v>4498.8599999999997</v>
      </c>
      <c r="C33" s="7">
        <v>80524.09</v>
      </c>
      <c r="D33" s="7">
        <v>85022.95</v>
      </c>
      <c r="E33" s="16">
        <f t="shared" si="1"/>
        <v>0.87349055343805537</v>
      </c>
      <c r="F33" s="7">
        <v>0</v>
      </c>
      <c r="G33" s="7">
        <v>1655.73</v>
      </c>
      <c r="H33" s="7">
        <v>1655.73</v>
      </c>
      <c r="I33" s="16">
        <f t="shared" si="2"/>
        <v>2.3386016949152544</v>
      </c>
      <c r="J33" s="7">
        <v>1420.04</v>
      </c>
      <c r="K33" s="7">
        <v>9668.83</v>
      </c>
      <c r="L33" s="7">
        <v>11088.87</v>
      </c>
      <c r="M33" s="16">
        <f t="shared" si="3"/>
        <v>1.4122350993377484</v>
      </c>
      <c r="N33" s="7">
        <v>3078.82</v>
      </c>
      <c r="O33" s="7">
        <v>69199.53</v>
      </c>
      <c r="P33" s="7">
        <v>72278.350000000006</v>
      </c>
      <c r="Q33" s="16">
        <f t="shared" si="4"/>
        <v>0.81415625668810621</v>
      </c>
    </row>
    <row r="34" spans="1:17" x14ac:dyDescent="0.2">
      <c r="A34" s="15" t="s">
        <v>19</v>
      </c>
      <c r="B34" s="7">
        <v>225072.87</v>
      </c>
      <c r="C34" s="7">
        <v>593617.89</v>
      </c>
      <c r="D34" s="7">
        <v>818690.76</v>
      </c>
      <c r="E34" s="16">
        <f t="shared" si="1"/>
        <v>8.4108895897757279</v>
      </c>
      <c r="F34" s="7">
        <v>117587.13</v>
      </c>
      <c r="G34" s="7">
        <v>123715.13</v>
      </c>
      <c r="H34" s="7">
        <v>241302.26</v>
      </c>
      <c r="I34" s="16">
        <f t="shared" si="2"/>
        <v>340.8224011299435</v>
      </c>
      <c r="J34" s="7">
        <v>0</v>
      </c>
      <c r="K34" s="7">
        <v>3002.95</v>
      </c>
      <c r="L34" s="7">
        <v>3002.95</v>
      </c>
      <c r="M34" s="16">
        <f t="shared" si="3"/>
        <v>0.38244396332144676</v>
      </c>
      <c r="N34" s="7">
        <v>107485.74</v>
      </c>
      <c r="O34" s="7">
        <v>466899.81</v>
      </c>
      <c r="P34" s="7">
        <v>574385.55000000005</v>
      </c>
      <c r="Q34" s="16">
        <f t="shared" si="4"/>
        <v>6.4699815267467926</v>
      </c>
    </row>
    <row r="35" spans="1:17" x14ac:dyDescent="0.2">
      <c r="A35" s="15" t="s">
        <v>20</v>
      </c>
      <c r="B35" s="7">
        <v>125126.7</v>
      </c>
      <c r="C35" s="7">
        <v>756110.02</v>
      </c>
      <c r="D35" s="7">
        <v>881236.72</v>
      </c>
      <c r="E35" s="16">
        <f t="shared" si="1"/>
        <v>9.0534608627757169</v>
      </c>
      <c r="F35" s="7">
        <v>3396</v>
      </c>
      <c r="G35" s="7">
        <v>62538.87</v>
      </c>
      <c r="H35" s="7">
        <v>65934.87</v>
      </c>
      <c r="I35" s="16">
        <f t="shared" si="2"/>
        <v>93.128347457627115</v>
      </c>
      <c r="J35" s="7">
        <v>9622</v>
      </c>
      <c r="K35" s="7">
        <v>38664.18</v>
      </c>
      <c r="L35" s="7">
        <v>48286.18</v>
      </c>
      <c r="M35" s="16">
        <f t="shared" si="3"/>
        <v>6.1495389709628121</v>
      </c>
      <c r="N35" s="7">
        <v>112108.7</v>
      </c>
      <c r="O35" s="7">
        <v>654906.97</v>
      </c>
      <c r="P35" s="7">
        <v>767015.67</v>
      </c>
      <c r="Q35" s="16">
        <f t="shared" si="4"/>
        <v>8.6398016378115958</v>
      </c>
    </row>
    <row r="36" spans="1:17" x14ac:dyDescent="0.2">
      <c r="A36" s="15" t="s">
        <v>21</v>
      </c>
      <c r="B36" s="7">
        <v>21775.64</v>
      </c>
      <c r="C36" s="7">
        <v>145724.87</v>
      </c>
      <c r="D36" s="7">
        <v>167500.51</v>
      </c>
      <c r="E36" s="16">
        <f t="shared" si="1"/>
        <v>1.7208308248661865</v>
      </c>
      <c r="F36" s="7">
        <v>0</v>
      </c>
      <c r="G36" s="7">
        <v>0</v>
      </c>
      <c r="H36" s="7">
        <v>0</v>
      </c>
      <c r="I36" s="16">
        <f t="shared" si="2"/>
        <v>0</v>
      </c>
      <c r="J36" s="7">
        <v>1132</v>
      </c>
      <c r="K36" s="7">
        <v>9386.06</v>
      </c>
      <c r="L36" s="7">
        <v>10518.06</v>
      </c>
      <c r="M36" s="16">
        <f t="shared" si="3"/>
        <v>1.339538970962812</v>
      </c>
      <c r="N36" s="7">
        <v>20643.64</v>
      </c>
      <c r="O36" s="7">
        <v>136338.81</v>
      </c>
      <c r="P36" s="7">
        <v>156982.45000000001</v>
      </c>
      <c r="Q36" s="16">
        <f t="shared" si="4"/>
        <v>1.7682783829144937</v>
      </c>
    </row>
    <row r="37" spans="1:17" x14ac:dyDescent="0.2">
      <c r="A37" s="15" t="s">
        <v>22</v>
      </c>
      <c r="B37" s="7">
        <v>1521695.51</v>
      </c>
      <c r="C37" s="7">
        <v>13178125.619999999</v>
      </c>
      <c r="D37" s="7">
        <v>14699821.130000001</v>
      </c>
      <c r="E37" s="16">
        <f t="shared" si="1"/>
        <v>151.01987045008579</v>
      </c>
      <c r="F37" s="7">
        <v>197254.18</v>
      </c>
      <c r="G37" s="7">
        <v>1357688.68</v>
      </c>
      <c r="H37" s="7">
        <v>1554942.86</v>
      </c>
      <c r="I37" s="16">
        <f t="shared" si="2"/>
        <v>2196.2469774011302</v>
      </c>
      <c r="J37" s="7">
        <v>192971.08</v>
      </c>
      <c r="K37" s="7">
        <v>2088759.58</v>
      </c>
      <c r="L37" s="7">
        <v>2281730.66</v>
      </c>
      <c r="M37" s="16">
        <f t="shared" si="3"/>
        <v>290.59228986245546</v>
      </c>
      <c r="N37" s="7">
        <v>1131470.25</v>
      </c>
      <c r="O37" s="7">
        <v>9731677.3599999994</v>
      </c>
      <c r="P37" s="7">
        <v>10863147.609999999</v>
      </c>
      <c r="Q37" s="16">
        <f t="shared" si="4"/>
        <v>122.36443684738164</v>
      </c>
    </row>
    <row r="38" spans="1:17" x14ac:dyDescent="0.2">
      <c r="A38" s="15" t="s">
        <v>23</v>
      </c>
      <c r="B38" s="7">
        <v>350303.69</v>
      </c>
      <c r="C38" s="7">
        <v>2504013.94</v>
      </c>
      <c r="D38" s="7">
        <v>2854317.63</v>
      </c>
      <c r="E38" s="16">
        <f t="shared" si="1"/>
        <v>29.324076456023917</v>
      </c>
      <c r="F38" s="7">
        <v>2504.65</v>
      </c>
      <c r="G38" s="7">
        <v>31374.54</v>
      </c>
      <c r="H38" s="7">
        <v>33879.19</v>
      </c>
      <c r="I38" s="16">
        <f t="shared" si="2"/>
        <v>47.851963276836159</v>
      </c>
      <c r="J38" s="7">
        <v>38110.67</v>
      </c>
      <c r="K38" s="7">
        <v>272946.02</v>
      </c>
      <c r="L38" s="7">
        <v>311056.69</v>
      </c>
      <c r="M38" s="16">
        <f t="shared" si="3"/>
        <v>39.614963066734589</v>
      </c>
      <c r="N38" s="7">
        <v>309688.37</v>
      </c>
      <c r="O38" s="7">
        <v>2199693.38</v>
      </c>
      <c r="P38" s="7">
        <v>2509381.75</v>
      </c>
      <c r="Q38" s="16">
        <f t="shared" si="4"/>
        <v>28.266124671930793</v>
      </c>
    </row>
    <row r="39" spans="1:17" x14ac:dyDescent="0.2">
      <c r="A39" s="15" t="s">
        <v>24</v>
      </c>
      <c r="B39" s="7">
        <v>61387.72</v>
      </c>
      <c r="C39" s="7">
        <v>0</v>
      </c>
      <c r="D39" s="7">
        <v>61387.72</v>
      </c>
      <c r="E39" s="16">
        <f t="shared" si="1"/>
        <v>0.63067199523305628</v>
      </c>
      <c r="F39" s="7">
        <v>0</v>
      </c>
      <c r="G39" s="7">
        <v>0</v>
      </c>
      <c r="H39" s="7">
        <v>0</v>
      </c>
      <c r="I39" s="16">
        <f t="shared" si="2"/>
        <v>0</v>
      </c>
      <c r="J39" s="7">
        <v>61387.72</v>
      </c>
      <c r="K39" s="7">
        <v>0</v>
      </c>
      <c r="L39" s="7">
        <v>61387.72</v>
      </c>
      <c r="M39" s="16">
        <f t="shared" si="3"/>
        <v>7.8180998471726948</v>
      </c>
      <c r="N39" s="7">
        <v>0</v>
      </c>
      <c r="O39" s="7">
        <v>0</v>
      </c>
      <c r="P39" s="7">
        <v>0</v>
      </c>
      <c r="Q39" s="16">
        <f t="shared" si="4"/>
        <v>0</v>
      </c>
    </row>
    <row r="40" spans="1:17" x14ac:dyDescent="0.2">
      <c r="A40" s="15" t="s">
        <v>25</v>
      </c>
      <c r="B40" s="7">
        <v>29499.9</v>
      </c>
      <c r="C40" s="7">
        <v>0</v>
      </c>
      <c r="D40" s="7">
        <v>29499.9</v>
      </c>
      <c r="E40" s="16">
        <f t="shared" si="1"/>
        <v>0.30306974737253051</v>
      </c>
      <c r="F40" s="7">
        <v>0</v>
      </c>
      <c r="G40" s="7">
        <v>0</v>
      </c>
      <c r="H40" s="7">
        <v>0</v>
      </c>
      <c r="I40" s="16">
        <f t="shared" si="2"/>
        <v>0</v>
      </c>
      <c r="J40" s="7">
        <v>29499.9</v>
      </c>
      <c r="K40" s="7">
        <v>0</v>
      </c>
      <c r="L40" s="7">
        <v>29499.9</v>
      </c>
      <c r="M40" s="16">
        <f t="shared" si="3"/>
        <v>3.7569918492103924</v>
      </c>
      <c r="N40" s="7">
        <v>0</v>
      </c>
      <c r="O40" s="7">
        <v>0</v>
      </c>
      <c r="P40" s="7">
        <v>0</v>
      </c>
      <c r="Q40" s="16">
        <f t="shared" si="4"/>
        <v>0</v>
      </c>
    </row>
    <row r="41" spans="1:17" x14ac:dyDescent="0.2">
      <c r="A41" s="15" t="s">
        <v>26</v>
      </c>
      <c r="B41" s="7">
        <v>213.44</v>
      </c>
      <c r="C41" s="7">
        <v>0</v>
      </c>
      <c r="D41" s="7">
        <v>213.44</v>
      </c>
      <c r="E41" s="16">
        <f t="shared" si="1"/>
        <v>2.1927941070713089E-3</v>
      </c>
      <c r="F41" s="7">
        <v>0</v>
      </c>
      <c r="G41" s="7">
        <v>0</v>
      </c>
      <c r="H41" s="7">
        <v>0</v>
      </c>
      <c r="I41" s="16">
        <f t="shared" si="2"/>
        <v>0</v>
      </c>
      <c r="J41" s="7">
        <v>213.44</v>
      </c>
      <c r="K41" s="7">
        <v>0</v>
      </c>
      <c r="L41" s="7">
        <v>213.44</v>
      </c>
      <c r="M41" s="16">
        <f t="shared" si="3"/>
        <v>2.7182883341823737E-2</v>
      </c>
      <c r="N41" s="7">
        <v>0</v>
      </c>
      <c r="O41" s="7">
        <v>0</v>
      </c>
      <c r="P41" s="7">
        <v>0</v>
      </c>
      <c r="Q41" s="16">
        <f t="shared" si="4"/>
        <v>0</v>
      </c>
    </row>
    <row r="42" spans="1:17" x14ac:dyDescent="0.2">
      <c r="A42" s="15" t="s">
        <v>27</v>
      </c>
      <c r="B42" s="7">
        <v>3695.15</v>
      </c>
      <c r="C42" s="7">
        <v>0</v>
      </c>
      <c r="D42" s="7">
        <v>3695.15</v>
      </c>
      <c r="E42" s="16">
        <f t="shared" si="1"/>
        <v>3.7962439771104514E-2</v>
      </c>
      <c r="F42" s="7">
        <v>0</v>
      </c>
      <c r="G42" s="7">
        <v>0</v>
      </c>
      <c r="H42" s="7">
        <v>0</v>
      </c>
      <c r="I42" s="16">
        <f t="shared" si="2"/>
        <v>0</v>
      </c>
      <c r="J42" s="7">
        <v>3695.15</v>
      </c>
      <c r="K42" s="7">
        <v>0</v>
      </c>
      <c r="L42" s="7">
        <v>3695.15</v>
      </c>
      <c r="M42" s="16">
        <f t="shared" si="3"/>
        <v>0.47059984717269487</v>
      </c>
      <c r="N42" s="7">
        <v>0</v>
      </c>
      <c r="O42" s="7">
        <v>0</v>
      </c>
      <c r="P42" s="7">
        <v>0</v>
      </c>
      <c r="Q42" s="16">
        <f t="shared" si="4"/>
        <v>0</v>
      </c>
    </row>
    <row r="43" spans="1:17" x14ac:dyDescent="0.2">
      <c r="A43" s="15" t="s">
        <v>28</v>
      </c>
      <c r="B43" s="7">
        <v>3457.96</v>
      </c>
      <c r="C43" s="7">
        <v>0</v>
      </c>
      <c r="D43" s="7">
        <v>3457.96</v>
      </c>
      <c r="E43" s="16">
        <f t="shared" si="1"/>
        <v>3.5525648006410719E-2</v>
      </c>
      <c r="F43" s="7">
        <v>0</v>
      </c>
      <c r="G43" s="7">
        <v>0</v>
      </c>
      <c r="H43" s="7">
        <v>0</v>
      </c>
      <c r="I43" s="16">
        <f t="shared" si="2"/>
        <v>0</v>
      </c>
      <c r="J43" s="7">
        <v>3457.96</v>
      </c>
      <c r="K43" s="7">
        <v>0</v>
      </c>
      <c r="L43" s="7">
        <v>3457.96</v>
      </c>
      <c r="M43" s="16">
        <f t="shared" si="3"/>
        <v>0.44039225674987265</v>
      </c>
      <c r="N43" s="7">
        <v>0</v>
      </c>
      <c r="O43" s="7">
        <v>0</v>
      </c>
      <c r="P43" s="7">
        <v>0</v>
      </c>
      <c r="Q43" s="16">
        <f t="shared" si="4"/>
        <v>0</v>
      </c>
    </row>
    <row r="44" spans="1:17" x14ac:dyDescent="0.2">
      <c r="A44" s="15" t="s">
        <v>29</v>
      </c>
      <c r="B44" s="7">
        <v>0</v>
      </c>
      <c r="C44" s="7">
        <v>0</v>
      </c>
      <c r="D44" s="7">
        <v>0</v>
      </c>
      <c r="E44" s="16">
        <f t="shared" si="1"/>
        <v>0</v>
      </c>
      <c r="F44" s="7">
        <v>0</v>
      </c>
      <c r="G44" s="7">
        <v>0</v>
      </c>
      <c r="H44" s="7">
        <v>0</v>
      </c>
      <c r="I44" s="16">
        <f t="shared" si="2"/>
        <v>0</v>
      </c>
      <c r="J44" s="7">
        <v>0</v>
      </c>
      <c r="K44" s="7">
        <v>0</v>
      </c>
      <c r="L44" s="7">
        <v>0</v>
      </c>
      <c r="M44" s="16">
        <f t="shared" si="3"/>
        <v>0</v>
      </c>
      <c r="N44" s="7">
        <v>0</v>
      </c>
      <c r="O44" s="7">
        <v>0</v>
      </c>
      <c r="P44" s="7">
        <v>0</v>
      </c>
      <c r="Q44" s="16">
        <f t="shared" si="4"/>
        <v>0</v>
      </c>
    </row>
    <row r="45" spans="1:17" x14ac:dyDescent="0.2">
      <c r="A45" s="15" t="s">
        <v>30</v>
      </c>
      <c r="B45" s="7">
        <v>14104.13</v>
      </c>
      <c r="C45" s="7">
        <v>0</v>
      </c>
      <c r="D45" s="7">
        <v>14104.13</v>
      </c>
      <c r="E45" s="16">
        <f t="shared" si="1"/>
        <v>0.14489998664433873</v>
      </c>
      <c r="F45" s="7">
        <v>0</v>
      </c>
      <c r="G45" s="7">
        <v>0</v>
      </c>
      <c r="H45" s="7">
        <v>0</v>
      </c>
      <c r="I45" s="16">
        <f t="shared" si="2"/>
        <v>0</v>
      </c>
      <c r="J45" s="7">
        <v>14104.13</v>
      </c>
      <c r="K45" s="7">
        <v>0</v>
      </c>
      <c r="L45" s="7">
        <v>14104.13</v>
      </c>
      <c r="M45" s="16">
        <f t="shared" si="3"/>
        <v>1.7962468160978093</v>
      </c>
      <c r="N45" s="7">
        <v>0</v>
      </c>
      <c r="O45" s="7">
        <v>0</v>
      </c>
      <c r="P45" s="7">
        <v>0</v>
      </c>
      <c r="Q45" s="16">
        <f t="shared" si="4"/>
        <v>0</v>
      </c>
    </row>
    <row r="46" spans="1:17" x14ac:dyDescent="0.2">
      <c r="A46" s="15" t="s">
        <v>31</v>
      </c>
      <c r="B46" s="7">
        <v>1402.96</v>
      </c>
      <c r="C46" s="7">
        <v>0</v>
      </c>
      <c r="D46" s="7">
        <v>1402.96</v>
      </c>
      <c r="E46" s="16">
        <f t="shared" si="1"/>
        <v>1.4413429631075543E-2</v>
      </c>
      <c r="F46" s="7">
        <v>0</v>
      </c>
      <c r="G46" s="7">
        <v>0</v>
      </c>
      <c r="H46" s="7">
        <v>0</v>
      </c>
      <c r="I46" s="16">
        <f t="shared" si="2"/>
        <v>0</v>
      </c>
      <c r="J46" s="7">
        <v>1402.96</v>
      </c>
      <c r="K46" s="7">
        <v>0</v>
      </c>
      <c r="L46" s="7">
        <v>1402.96</v>
      </c>
      <c r="M46" s="16">
        <f t="shared" si="3"/>
        <v>0.17867549668874172</v>
      </c>
      <c r="N46" s="7">
        <v>0</v>
      </c>
      <c r="O46" s="7">
        <v>0</v>
      </c>
      <c r="P46" s="7">
        <v>0</v>
      </c>
      <c r="Q46" s="16">
        <f t="shared" si="4"/>
        <v>0</v>
      </c>
    </row>
    <row r="47" spans="1:17" x14ac:dyDescent="0.2">
      <c r="A47" s="15" t="s">
        <v>32</v>
      </c>
      <c r="B47" s="7">
        <v>1911981.94</v>
      </c>
      <c r="C47" s="7">
        <v>1251847.1299999999</v>
      </c>
      <c r="D47" s="7">
        <v>3163829.07</v>
      </c>
      <c r="E47" s="16">
        <f t="shared" si="1"/>
        <v>32.503868724123407</v>
      </c>
      <c r="F47" s="7">
        <v>23292.55</v>
      </c>
      <c r="G47" s="7">
        <v>14980.78</v>
      </c>
      <c r="H47" s="7">
        <v>38273.33</v>
      </c>
      <c r="I47" s="16">
        <f t="shared" si="2"/>
        <v>54.05837570621469</v>
      </c>
      <c r="J47" s="7">
        <v>181938.06</v>
      </c>
      <c r="K47" s="7">
        <v>90842.36</v>
      </c>
      <c r="L47" s="7">
        <v>272780.42</v>
      </c>
      <c r="M47" s="16">
        <f t="shared" si="3"/>
        <v>34.740247070809986</v>
      </c>
      <c r="N47" s="7">
        <v>1706751.33</v>
      </c>
      <c r="O47" s="7">
        <v>1146023.99</v>
      </c>
      <c r="P47" s="7">
        <v>2852775.32</v>
      </c>
      <c r="Q47" s="16">
        <f t="shared" si="4"/>
        <v>32.134171238045887</v>
      </c>
    </row>
    <row r="48" spans="1:17" x14ac:dyDescent="0.2">
      <c r="A48" s="15" t="s">
        <v>33</v>
      </c>
      <c r="B48" s="7">
        <v>47276.12</v>
      </c>
      <c r="C48" s="7">
        <v>100287.01</v>
      </c>
      <c r="D48" s="7">
        <v>147563.13</v>
      </c>
      <c r="E48" s="16">
        <f t="shared" si="1"/>
        <v>1.5160024451133691</v>
      </c>
      <c r="F48" s="7">
        <v>0</v>
      </c>
      <c r="G48" s="7">
        <v>3490.5</v>
      </c>
      <c r="H48" s="7">
        <v>3490.5</v>
      </c>
      <c r="I48" s="16">
        <f t="shared" si="2"/>
        <v>4.9300847457627119</v>
      </c>
      <c r="J48" s="7">
        <v>137.35</v>
      </c>
      <c r="K48" s="7">
        <v>10290.870000000001</v>
      </c>
      <c r="L48" s="7">
        <v>10428.219999999999</v>
      </c>
      <c r="M48" s="16">
        <f t="shared" si="3"/>
        <v>1.3280973000509424</v>
      </c>
      <c r="N48" s="7">
        <v>47138.77</v>
      </c>
      <c r="O48" s="7">
        <v>86505.64</v>
      </c>
      <c r="P48" s="7">
        <v>133644.41</v>
      </c>
      <c r="Q48" s="16">
        <f t="shared" si="4"/>
        <v>1.5053945278619463</v>
      </c>
    </row>
    <row r="49" spans="1:17" x14ac:dyDescent="0.2">
      <c r="A49" s="15" t="s">
        <v>34</v>
      </c>
      <c r="B49" s="7">
        <v>9275396.2300000004</v>
      </c>
      <c r="C49" s="7">
        <v>0</v>
      </c>
      <c r="D49" s="7">
        <v>9275396.2300000004</v>
      </c>
      <c r="E49" s="16">
        <f t="shared" si="1"/>
        <v>95.29157699538716</v>
      </c>
      <c r="F49" s="7">
        <v>16678.89</v>
      </c>
      <c r="G49" s="7">
        <v>0</v>
      </c>
      <c r="H49" s="7">
        <v>16678.89</v>
      </c>
      <c r="I49" s="16">
        <f t="shared" si="2"/>
        <v>23.557754237288133</v>
      </c>
      <c r="J49" s="7">
        <v>9258717.3399999999</v>
      </c>
      <c r="K49" s="7">
        <v>0</v>
      </c>
      <c r="L49" s="7">
        <v>9258717.3399999999</v>
      </c>
      <c r="M49" s="16">
        <f t="shared" si="3"/>
        <v>1179.1540168110037</v>
      </c>
      <c r="N49" s="7">
        <v>0</v>
      </c>
      <c r="O49" s="7">
        <v>0</v>
      </c>
      <c r="P49" s="7">
        <v>0</v>
      </c>
      <c r="Q49" s="16">
        <f t="shared" si="4"/>
        <v>0</v>
      </c>
    </row>
    <row r="50" spans="1:17" x14ac:dyDescent="0.2">
      <c r="A50" s="15" t="s">
        <v>35</v>
      </c>
      <c r="B50" s="7">
        <v>34246.550000000003</v>
      </c>
      <c r="C50" s="7">
        <v>0</v>
      </c>
      <c r="D50" s="7">
        <v>34246.550000000003</v>
      </c>
      <c r="E50" s="16">
        <f t="shared" si="1"/>
        <v>0.35183486238532113</v>
      </c>
      <c r="F50" s="7">
        <v>0</v>
      </c>
      <c r="G50" s="7">
        <v>0</v>
      </c>
      <c r="H50" s="7">
        <v>0</v>
      </c>
      <c r="I50" s="16">
        <f t="shared" si="2"/>
        <v>0</v>
      </c>
      <c r="J50" s="7">
        <v>17818.41</v>
      </c>
      <c r="K50" s="7">
        <v>0</v>
      </c>
      <c r="L50" s="7">
        <v>17818.41</v>
      </c>
      <c r="M50" s="16">
        <f t="shared" si="3"/>
        <v>2.269282985226694</v>
      </c>
      <c r="N50" s="7">
        <v>16428.14</v>
      </c>
      <c r="O50" s="7">
        <v>0</v>
      </c>
      <c r="P50" s="7">
        <v>16428.14</v>
      </c>
      <c r="Q50" s="16">
        <f t="shared" si="4"/>
        <v>0.18504950606576026</v>
      </c>
    </row>
    <row r="51" spans="1:17" x14ac:dyDescent="0.2">
      <c r="A51" s="15" t="s">
        <v>86</v>
      </c>
      <c r="B51" s="7">
        <v>925045.62</v>
      </c>
      <c r="C51" s="7">
        <v>0</v>
      </c>
      <c r="D51" s="7">
        <v>925045.62</v>
      </c>
      <c r="E51" s="16">
        <f t="shared" si="1"/>
        <v>9.5035353462712013</v>
      </c>
      <c r="F51" s="7">
        <v>5987.66</v>
      </c>
      <c r="G51" s="7">
        <v>0</v>
      </c>
      <c r="H51" s="7">
        <v>5987.66</v>
      </c>
      <c r="I51" s="16">
        <f t="shared" si="2"/>
        <v>8.4571468926553663</v>
      </c>
      <c r="J51" s="7">
        <v>201440.79</v>
      </c>
      <c r="K51" s="7">
        <v>0</v>
      </c>
      <c r="L51" s="7">
        <v>201440.79</v>
      </c>
      <c r="M51" s="16">
        <f t="shared" si="3"/>
        <v>25.654710901681103</v>
      </c>
      <c r="N51" s="7">
        <v>717617.17</v>
      </c>
      <c r="O51" s="7">
        <v>0</v>
      </c>
      <c r="P51" s="7">
        <v>717617.17</v>
      </c>
      <c r="Q51" s="16">
        <f t="shared" si="4"/>
        <v>8.0833681020985164</v>
      </c>
    </row>
    <row r="52" spans="1:17" x14ac:dyDescent="0.2">
      <c r="A52" s="15" t="s">
        <v>36</v>
      </c>
      <c r="B52" s="7">
        <v>343226.09</v>
      </c>
      <c r="C52" s="7">
        <v>2952947.04</v>
      </c>
      <c r="D52" s="7">
        <v>3296173.13</v>
      </c>
      <c r="E52" s="16">
        <f t="shared" si="1"/>
        <v>33.863516751081292</v>
      </c>
      <c r="F52" s="7">
        <v>9392.8700000000008</v>
      </c>
      <c r="G52" s="7">
        <v>131889.9</v>
      </c>
      <c r="H52" s="7">
        <v>141282.76999999999</v>
      </c>
      <c r="I52" s="16">
        <f t="shared" si="2"/>
        <v>199.55193502824858</v>
      </c>
      <c r="J52" s="7">
        <v>29909.78</v>
      </c>
      <c r="K52" s="7">
        <v>370407.89</v>
      </c>
      <c r="L52" s="7">
        <v>400317.67</v>
      </c>
      <c r="M52" s="16">
        <f t="shared" si="3"/>
        <v>50.982892256749871</v>
      </c>
      <c r="N52" s="7">
        <v>303923.44</v>
      </c>
      <c r="O52" s="7">
        <v>2450649.25</v>
      </c>
      <c r="P52" s="7">
        <v>2754572.69</v>
      </c>
      <c r="Q52" s="16">
        <f t="shared" si="4"/>
        <v>31.0279992565642</v>
      </c>
    </row>
    <row r="53" spans="1:17" x14ac:dyDescent="0.2">
      <c r="A53" s="15" t="s">
        <v>37</v>
      </c>
      <c r="B53" s="7">
        <v>558574.12</v>
      </c>
      <c r="C53" s="7">
        <v>1570626.32</v>
      </c>
      <c r="D53" s="7">
        <v>2129200.44</v>
      </c>
      <c r="E53" s="16">
        <f t="shared" si="1"/>
        <v>21.8745229460534</v>
      </c>
      <c r="F53" s="7">
        <v>9008.9500000000007</v>
      </c>
      <c r="G53" s="7">
        <v>70959.45</v>
      </c>
      <c r="H53" s="7">
        <v>79968.399999999994</v>
      </c>
      <c r="I53" s="16">
        <f t="shared" si="2"/>
        <v>112.94971751412429</v>
      </c>
      <c r="J53" s="7">
        <v>59979.67</v>
      </c>
      <c r="K53" s="7">
        <v>224457.61</v>
      </c>
      <c r="L53" s="7">
        <v>284437.28000000003</v>
      </c>
      <c r="M53" s="16">
        <f t="shared" si="3"/>
        <v>36.224819154355579</v>
      </c>
      <c r="N53" s="7">
        <v>489585.5</v>
      </c>
      <c r="O53" s="7">
        <v>1275209.26</v>
      </c>
      <c r="P53" s="7">
        <v>1764794.76</v>
      </c>
      <c r="Q53" s="16">
        <f t="shared" si="4"/>
        <v>19.878963695551775</v>
      </c>
    </row>
    <row r="54" spans="1:17" x14ac:dyDescent="0.2">
      <c r="A54" s="15" t="s">
        <v>38</v>
      </c>
      <c r="B54" s="7">
        <v>55438.79</v>
      </c>
      <c r="C54" s="7">
        <v>219234.11</v>
      </c>
      <c r="D54" s="7">
        <v>274672.90000000002</v>
      </c>
      <c r="E54" s="16">
        <f t="shared" si="1"/>
        <v>2.8218755457842346</v>
      </c>
      <c r="F54" s="7">
        <v>330.34</v>
      </c>
      <c r="G54" s="7">
        <v>2127.3200000000002</v>
      </c>
      <c r="H54" s="7">
        <v>2457.66</v>
      </c>
      <c r="I54" s="16">
        <f t="shared" si="2"/>
        <v>3.4712711864406778</v>
      </c>
      <c r="J54" s="7">
        <v>4840.91</v>
      </c>
      <c r="K54" s="7">
        <v>21565.69</v>
      </c>
      <c r="L54" s="7">
        <v>26406.6</v>
      </c>
      <c r="M54" s="16">
        <f t="shared" si="3"/>
        <v>3.3630412633723892</v>
      </c>
      <c r="N54" s="7">
        <v>50267.54</v>
      </c>
      <c r="O54" s="7">
        <v>195541.1</v>
      </c>
      <c r="P54" s="7">
        <v>245808.64000000001</v>
      </c>
      <c r="Q54" s="16">
        <f t="shared" si="4"/>
        <v>2.76883246786893</v>
      </c>
    </row>
    <row r="55" spans="1:17" x14ac:dyDescent="0.2">
      <c r="A55" s="15" t="s">
        <v>39</v>
      </c>
      <c r="B55" s="7">
        <v>3220716.34</v>
      </c>
      <c r="C55" s="7">
        <v>0</v>
      </c>
      <c r="D55" s="7">
        <v>3220716.34</v>
      </c>
      <c r="E55" s="16">
        <f t="shared" si="1"/>
        <v>33.088304961114474</v>
      </c>
      <c r="F55" s="7">
        <v>1.9</v>
      </c>
      <c r="G55" s="7">
        <v>0</v>
      </c>
      <c r="H55" s="7">
        <v>1.9</v>
      </c>
      <c r="I55" s="16">
        <f t="shared" si="2"/>
        <v>2.6836158192090395E-3</v>
      </c>
      <c r="J55" s="7">
        <v>3201366.47</v>
      </c>
      <c r="K55" s="7">
        <v>0</v>
      </c>
      <c r="L55" s="7">
        <v>3201366.47</v>
      </c>
      <c r="M55" s="16">
        <f t="shared" si="3"/>
        <v>407.71350866021396</v>
      </c>
      <c r="N55" s="7">
        <v>19347.97</v>
      </c>
      <c r="O55" s="7">
        <v>0</v>
      </c>
      <c r="P55" s="7">
        <v>19347.97</v>
      </c>
      <c r="Q55" s="16">
        <f t="shared" si="4"/>
        <v>0.21793899320770022</v>
      </c>
    </row>
    <row r="56" spans="1:17" x14ac:dyDescent="0.2">
      <c r="A56" s="15" t="s">
        <v>40</v>
      </c>
      <c r="B56" s="7">
        <v>2172610.4900000002</v>
      </c>
      <c r="C56" s="7">
        <v>1567732.14</v>
      </c>
      <c r="D56" s="7">
        <v>3740342.63</v>
      </c>
      <c r="E56" s="16">
        <f t="shared" si="1"/>
        <v>38.426730123180292</v>
      </c>
      <c r="F56" s="7">
        <v>1903776.68</v>
      </c>
      <c r="G56" s="7">
        <v>625620.89</v>
      </c>
      <c r="H56" s="7">
        <v>2529397.5699999998</v>
      </c>
      <c r="I56" s="16">
        <f t="shared" si="2"/>
        <v>3572.5954378531069</v>
      </c>
      <c r="J56" s="7">
        <v>120117.72</v>
      </c>
      <c r="K56" s="7">
        <v>299291.07</v>
      </c>
      <c r="L56" s="7">
        <v>419408.79</v>
      </c>
      <c r="M56" s="16">
        <f t="shared" si="3"/>
        <v>53.41426260825267</v>
      </c>
      <c r="N56" s="7">
        <v>148716.09</v>
      </c>
      <c r="O56" s="7">
        <v>642820.18000000005</v>
      </c>
      <c r="P56" s="7">
        <v>791536.27</v>
      </c>
      <c r="Q56" s="16">
        <f t="shared" si="4"/>
        <v>8.9160060601281863</v>
      </c>
    </row>
    <row r="57" spans="1:17" x14ac:dyDescent="0.2">
      <c r="A57" s="15" t="s">
        <v>41</v>
      </c>
      <c r="B57" s="7">
        <v>0</v>
      </c>
      <c r="C57" s="7">
        <v>0</v>
      </c>
      <c r="D57" s="7">
        <v>0</v>
      </c>
      <c r="E57" s="16">
        <f t="shared" si="1"/>
        <v>0</v>
      </c>
      <c r="F57" s="7">
        <v>0</v>
      </c>
      <c r="G57" s="7">
        <v>0</v>
      </c>
      <c r="H57" s="7">
        <v>0</v>
      </c>
      <c r="I57" s="16">
        <f t="shared" si="2"/>
        <v>0</v>
      </c>
      <c r="J57" s="7">
        <v>0</v>
      </c>
      <c r="K57" s="7">
        <v>0</v>
      </c>
      <c r="L57" s="7">
        <v>0</v>
      </c>
      <c r="M57" s="16">
        <f t="shared" si="3"/>
        <v>0</v>
      </c>
      <c r="N57" s="7">
        <v>0</v>
      </c>
      <c r="O57" s="7">
        <v>0</v>
      </c>
      <c r="P57" s="7">
        <v>0</v>
      </c>
      <c r="Q57" s="16">
        <f t="shared" si="4"/>
        <v>0</v>
      </c>
    </row>
    <row r="58" spans="1:17" x14ac:dyDescent="0.2">
      <c r="A58" s="15" t="s">
        <v>42</v>
      </c>
      <c r="B58" s="7">
        <v>11720.24</v>
      </c>
      <c r="C58" s="7">
        <v>262777.09000000003</v>
      </c>
      <c r="D58" s="7">
        <v>274497.33</v>
      </c>
      <c r="E58" s="16">
        <f t="shared" si="1"/>
        <v>2.8200718123632331</v>
      </c>
      <c r="F58" s="7">
        <v>33.67</v>
      </c>
      <c r="G58" s="7">
        <v>25463.7</v>
      </c>
      <c r="H58" s="7">
        <v>25497.37</v>
      </c>
      <c r="I58" s="16">
        <f t="shared" si="2"/>
        <v>36.013234463276838</v>
      </c>
      <c r="J58" s="7">
        <v>1159.52</v>
      </c>
      <c r="K58" s="7">
        <v>26180.27</v>
      </c>
      <c r="L58" s="7">
        <v>27339.79</v>
      </c>
      <c r="M58" s="16">
        <f t="shared" si="3"/>
        <v>3.4818886907794195</v>
      </c>
      <c r="N58" s="7">
        <v>10527.05</v>
      </c>
      <c r="O58" s="7">
        <v>211133.12</v>
      </c>
      <c r="P58" s="7">
        <v>221660.17</v>
      </c>
      <c r="Q58" s="16">
        <f t="shared" si="4"/>
        <v>2.4968197844036184</v>
      </c>
    </row>
    <row r="59" spans="1:17" x14ac:dyDescent="0.2">
      <c r="A59" s="15" t="s">
        <v>43</v>
      </c>
      <c r="B59" s="7">
        <v>307588.46999999997</v>
      </c>
      <c r="C59" s="7">
        <v>621.21</v>
      </c>
      <c r="D59" s="7">
        <v>308209.68</v>
      </c>
      <c r="E59" s="16">
        <f t="shared" si="1"/>
        <v>3.1664185253295254</v>
      </c>
      <c r="F59" s="7">
        <v>17025.849999999999</v>
      </c>
      <c r="G59" s="7">
        <v>0</v>
      </c>
      <c r="H59" s="7">
        <v>17025.849999999999</v>
      </c>
      <c r="I59" s="16">
        <f t="shared" si="2"/>
        <v>24.047810734463276</v>
      </c>
      <c r="J59" s="7">
        <v>43265.17</v>
      </c>
      <c r="K59" s="7">
        <v>289.75</v>
      </c>
      <c r="L59" s="7">
        <v>43554.92</v>
      </c>
      <c r="M59" s="16">
        <f t="shared" si="3"/>
        <v>5.546984207845135</v>
      </c>
      <c r="N59" s="7">
        <v>247297.45</v>
      </c>
      <c r="O59" s="7">
        <v>331.46</v>
      </c>
      <c r="P59" s="7">
        <v>247628.91</v>
      </c>
      <c r="Q59" s="16">
        <f t="shared" si="4"/>
        <v>2.7893363145859853</v>
      </c>
    </row>
    <row r="60" spans="1:17" x14ac:dyDescent="0.2">
      <c r="A60" s="15" t="s">
        <v>44</v>
      </c>
      <c r="B60" s="7">
        <v>2657803.66</v>
      </c>
      <c r="C60" s="7">
        <v>0</v>
      </c>
      <c r="D60" s="7">
        <v>2657803.66</v>
      </c>
      <c r="E60" s="16">
        <f t="shared" si="1"/>
        <v>27.305173366756733</v>
      </c>
      <c r="F60" s="7">
        <v>62361.97</v>
      </c>
      <c r="G60" s="7">
        <v>0</v>
      </c>
      <c r="H60" s="7">
        <v>62361.97</v>
      </c>
      <c r="I60" s="16">
        <f t="shared" si="2"/>
        <v>88.081878531073443</v>
      </c>
      <c r="J60" s="7">
        <v>1737494.96</v>
      </c>
      <c r="K60" s="7">
        <v>0</v>
      </c>
      <c r="L60" s="7">
        <v>1737494.96</v>
      </c>
      <c r="M60" s="16">
        <f t="shared" si="3"/>
        <v>221.28056036678552</v>
      </c>
      <c r="N60" s="7">
        <v>857946.73</v>
      </c>
      <c r="O60" s="7">
        <v>0</v>
      </c>
      <c r="P60" s="7">
        <v>857946.73</v>
      </c>
      <c r="Q60" s="16">
        <f t="shared" si="4"/>
        <v>9.6640653547653113</v>
      </c>
    </row>
    <row r="61" spans="1:17" x14ac:dyDescent="0.2">
      <c r="A61" s="15" t="s">
        <v>45</v>
      </c>
      <c r="B61" s="7">
        <v>121556.21</v>
      </c>
      <c r="C61" s="7">
        <v>253956.52</v>
      </c>
      <c r="D61" s="7">
        <v>375512.73</v>
      </c>
      <c r="E61" s="16">
        <f t="shared" si="1"/>
        <v>3.8578621695758035</v>
      </c>
      <c r="F61" s="7">
        <v>1392.21</v>
      </c>
      <c r="G61" s="7">
        <v>1675.92</v>
      </c>
      <c r="H61" s="7">
        <v>3068.13</v>
      </c>
      <c r="I61" s="16">
        <f t="shared" si="2"/>
        <v>4.3335169491525427</v>
      </c>
      <c r="J61" s="7">
        <v>8306.3799999999992</v>
      </c>
      <c r="K61" s="7">
        <v>20445.91</v>
      </c>
      <c r="L61" s="7">
        <v>28752.29</v>
      </c>
      <c r="M61" s="16">
        <f t="shared" si="3"/>
        <v>3.6617791645440652</v>
      </c>
      <c r="N61" s="7">
        <v>111857.62</v>
      </c>
      <c r="O61" s="7">
        <v>231834.69</v>
      </c>
      <c r="P61" s="7">
        <v>343692.31</v>
      </c>
      <c r="Q61" s="16">
        <f t="shared" si="4"/>
        <v>3.871411626885342</v>
      </c>
    </row>
    <row r="62" spans="1:17" x14ac:dyDescent="0.2">
      <c r="A62" s="15" t="s">
        <v>46</v>
      </c>
      <c r="B62" s="7">
        <v>48718.63</v>
      </c>
      <c r="C62" s="7">
        <v>3601.15</v>
      </c>
      <c r="D62" s="7">
        <v>52319.78</v>
      </c>
      <c r="E62" s="16">
        <f t="shared" si="1"/>
        <v>0.53751173757152981</v>
      </c>
      <c r="F62" s="7">
        <v>1102.6500000000001</v>
      </c>
      <c r="G62" s="7">
        <v>0</v>
      </c>
      <c r="H62" s="7">
        <v>1102.6500000000001</v>
      </c>
      <c r="I62" s="16">
        <f t="shared" si="2"/>
        <v>1.5574152542372883</v>
      </c>
      <c r="J62" s="7">
        <v>3940.16</v>
      </c>
      <c r="K62" s="7">
        <v>1004.99</v>
      </c>
      <c r="L62" s="7">
        <v>4945.1499999999996</v>
      </c>
      <c r="M62" s="16">
        <f t="shared" si="3"/>
        <v>0.62979495669893015</v>
      </c>
      <c r="N62" s="7">
        <v>43675.82</v>
      </c>
      <c r="O62" s="7">
        <v>2596.16</v>
      </c>
      <c r="P62" s="7">
        <v>46271.98</v>
      </c>
      <c r="Q62" s="16">
        <f t="shared" si="4"/>
        <v>0.52121585545805782</v>
      </c>
    </row>
    <row r="63" spans="1:17" x14ac:dyDescent="0.2">
      <c r="A63" s="17" t="s">
        <v>87</v>
      </c>
      <c r="B63" s="7"/>
      <c r="C63" s="7"/>
      <c r="D63" s="7"/>
      <c r="E63" s="16"/>
      <c r="F63" s="7"/>
      <c r="G63" s="7"/>
      <c r="H63" s="7"/>
      <c r="I63" s="16"/>
      <c r="J63" s="7"/>
      <c r="K63" s="7"/>
      <c r="L63" s="7"/>
      <c r="M63" s="16"/>
      <c r="N63" s="7"/>
      <c r="O63" s="7"/>
      <c r="P63" s="7"/>
      <c r="Q63" s="16"/>
    </row>
    <row r="64" spans="1:17" x14ac:dyDescent="0.2">
      <c r="A64" s="15" t="s">
        <v>47</v>
      </c>
      <c r="B64" s="7">
        <v>6211</v>
      </c>
      <c r="C64" s="7">
        <v>0</v>
      </c>
      <c r="D64" s="7">
        <v>6211</v>
      </c>
      <c r="E64" s="16">
        <f t="shared" si="1"/>
        <v>6.3809240062874348E-2</v>
      </c>
      <c r="F64" s="7">
        <v>0</v>
      </c>
      <c r="G64" s="7">
        <v>0</v>
      </c>
      <c r="H64" s="7">
        <v>0</v>
      </c>
      <c r="I64" s="16">
        <f t="shared" si="2"/>
        <v>0</v>
      </c>
      <c r="J64" s="7">
        <v>4524</v>
      </c>
      <c r="K64" s="7">
        <v>0</v>
      </c>
      <c r="L64" s="7">
        <v>4524</v>
      </c>
      <c r="M64" s="16">
        <f t="shared" si="3"/>
        <v>0.57615894039735094</v>
      </c>
      <c r="N64" s="7">
        <v>1687</v>
      </c>
      <c r="O64" s="7">
        <v>0</v>
      </c>
      <c r="P64" s="7">
        <v>1687</v>
      </c>
      <c r="Q64" s="16">
        <f t="shared" si="4"/>
        <v>1.9002669610372055E-2</v>
      </c>
    </row>
    <row r="65" spans="1:17" x14ac:dyDescent="0.2">
      <c r="A65" s="15" t="s">
        <v>48</v>
      </c>
      <c r="B65" s="7">
        <v>7481031.8399999999</v>
      </c>
      <c r="C65" s="7">
        <v>0</v>
      </c>
      <c r="D65" s="7">
        <v>7481031.8399999999</v>
      </c>
      <c r="E65" s="16">
        <f t="shared" si="1"/>
        <v>76.857020865652316</v>
      </c>
      <c r="F65" s="7">
        <v>16181.57</v>
      </c>
      <c r="G65" s="7">
        <v>0</v>
      </c>
      <c r="H65" s="7">
        <v>16181.57</v>
      </c>
      <c r="I65" s="16">
        <f t="shared" si="2"/>
        <v>22.855324858757061</v>
      </c>
      <c r="J65" s="7">
        <v>796922.98</v>
      </c>
      <c r="K65" s="7">
        <v>0</v>
      </c>
      <c r="L65" s="7">
        <v>796922.98</v>
      </c>
      <c r="M65" s="16">
        <f t="shared" si="3"/>
        <v>101.49299286805909</v>
      </c>
      <c r="N65" s="7">
        <v>6667927.29</v>
      </c>
      <c r="O65" s="7">
        <v>0</v>
      </c>
      <c r="P65" s="7">
        <v>6667927.29</v>
      </c>
      <c r="Q65" s="16">
        <f t="shared" si="4"/>
        <v>75.108725120245111</v>
      </c>
    </row>
    <row r="66" spans="1:17" x14ac:dyDescent="0.2">
      <c r="A66" s="15" t="s">
        <v>49</v>
      </c>
      <c r="B66" s="7">
        <v>10715037.07</v>
      </c>
      <c r="C66" s="7">
        <v>0</v>
      </c>
      <c r="D66" s="7">
        <v>10715037.07</v>
      </c>
      <c r="E66" s="16">
        <f t="shared" si="1"/>
        <v>110.08185037549956</v>
      </c>
      <c r="F66" s="7">
        <v>4532.03</v>
      </c>
      <c r="G66" s="7">
        <v>0</v>
      </c>
      <c r="H66" s="7">
        <v>4532.03</v>
      </c>
      <c r="I66" s="16">
        <f t="shared" si="2"/>
        <v>6.40117231638418</v>
      </c>
      <c r="J66" s="7">
        <v>1364320.82</v>
      </c>
      <c r="K66" s="7">
        <v>0</v>
      </c>
      <c r="L66" s="7">
        <v>1364320.82</v>
      </c>
      <c r="M66" s="16">
        <f t="shared" si="3"/>
        <v>173.7545618950586</v>
      </c>
      <c r="N66" s="7">
        <v>9346184.2200000007</v>
      </c>
      <c r="O66" s="7">
        <v>0</v>
      </c>
      <c r="P66" s="7">
        <v>9346184.2200000007</v>
      </c>
      <c r="Q66" s="16">
        <f t="shared" si="4"/>
        <v>105.27709001205268</v>
      </c>
    </row>
    <row r="67" spans="1:17" x14ac:dyDescent="0.2">
      <c r="A67" s="15" t="s">
        <v>50</v>
      </c>
      <c r="B67" s="7">
        <v>0</v>
      </c>
      <c r="C67" s="7">
        <v>0</v>
      </c>
      <c r="D67" s="7">
        <v>0</v>
      </c>
      <c r="E67" s="16">
        <f t="shared" si="1"/>
        <v>0</v>
      </c>
      <c r="F67" s="7">
        <v>0</v>
      </c>
      <c r="G67" s="7">
        <v>0</v>
      </c>
      <c r="H67" s="7">
        <v>0</v>
      </c>
      <c r="I67" s="16">
        <f t="shared" si="2"/>
        <v>0</v>
      </c>
      <c r="J67" s="7">
        <v>0</v>
      </c>
      <c r="K67" s="7">
        <v>0</v>
      </c>
      <c r="L67" s="7">
        <v>0</v>
      </c>
      <c r="M67" s="16">
        <f t="shared" si="3"/>
        <v>0</v>
      </c>
      <c r="N67" s="7">
        <v>0</v>
      </c>
      <c r="O67" s="7">
        <v>0</v>
      </c>
      <c r="P67" s="7">
        <v>0</v>
      </c>
      <c r="Q67" s="16">
        <f t="shared" si="4"/>
        <v>0</v>
      </c>
    </row>
    <row r="68" spans="1:17" x14ac:dyDescent="0.2">
      <c r="A68" s="15" t="s">
        <v>51</v>
      </c>
      <c r="B68" s="7">
        <v>23980736.690000001</v>
      </c>
      <c r="C68" s="7">
        <v>0</v>
      </c>
      <c r="D68" s="7">
        <v>23980736.690000001</v>
      </c>
      <c r="E68" s="16">
        <f t="shared" si="1"/>
        <v>246.36815075459486</v>
      </c>
      <c r="F68" s="7">
        <v>325300.26</v>
      </c>
      <c r="G68" s="7">
        <v>0</v>
      </c>
      <c r="H68" s="7">
        <v>325300.26</v>
      </c>
      <c r="I68" s="16">
        <f t="shared" si="2"/>
        <v>459.46364406779662</v>
      </c>
      <c r="J68" s="7">
        <v>487085.69</v>
      </c>
      <c r="K68" s="7">
        <v>0</v>
      </c>
      <c r="L68" s="7">
        <v>487085.69</v>
      </c>
      <c r="M68" s="16">
        <f t="shared" si="3"/>
        <v>62.033327814569539</v>
      </c>
      <c r="N68" s="7">
        <v>23168350.739999998</v>
      </c>
      <c r="O68" s="7">
        <v>0</v>
      </c>
      <c r="P68" s="7">
        <v>23168350.739999998</v>
      </c>
      <c r="Q68" s="16">
        <f t="shared" si="4"/>
        <v>260.97244489000525</v>
      </c>
    </row>
    <row r="69" spans="1:17" x14ac:dyDescent="0.2">
      <c r="A69" s="15" t="s">
        <v>52</v>
      </c>
      <c r="B69" s="7">
        <v>4991498.8899999997</v>
      </c>
      <c r="C69" s="7">
        <v>0</v>
      </c>
      <c r="D69" s="7">
        <v>4991498.8899999997</v>
      </c>
      <c r="E69" s="16">
        <f t="shared" si="1"/>
        <v>51.280591039378649</v>
      </c>
      <c r="F69" s="7">
        <v>0</v>
      </c>
      <c r="G69" s="7">
        <v>0</v>
      </c>
      <c r="H69" s="7">
        <v>0</v>
      </c>
      <c r="I69" s="16">
        <f t="shared" si="2"/>
        <v>0</v>
      </c>
      <c r="J69" s="7">
        <v>2159357.94</v>
      </c>
      <c r="K69" s="7">
        <v>0</v>
      </c>
      <c r="L69" s="7">
        <v>2159357.94</v>
      </c>
      <c r="M69" s="16">
        <f t="shared" si="3"/>
        <v>275.00737901171675</v>
      </c>
      <c r="N69" s="7">
        <v>2832140.95</v>
      </c>
      <c r="O69" s="7">
        <v>0</v>
      </c>
      <c r="P69" s="7">
        <v>2832140.95</v>
      </c>
      <c r="Q69" s="16">
        <f t="shared" si="4"/>
        <v>31.901742005249108</v>
      </c>
    </row>
    <row r="70" spans="1:17" x14ac:dyDescent="0.2">
      <c r="A70" s="15" t="s">
        <v>53</v>
      </c>
      <c r="B70" s="7">
        <v>64696285.43</v>
      </c>
      <c r="C70" s="7">
        <v>0</v>
      </c>
      <c r="D70" s="7">
        <v>64696285.43</v>
      </c>
      <c r="E70" s="16">
        <f t="shared" si="1"/>
        <v>664.66282533877143</v>
      </c>
      <c r="F70" s="7">
        <v>96800.49</v>
      </c>
      <c r="G70" s="7">
        <v>0</v>
      </c>
      <c r="H70" s="7">
        <v>96800.49</v>
      </c>
      <c r="I70" s="16">
        <f t="shared" si="2"/>
        <v>136.72385593220341</v>
      </c>
      <c r="J70" s="7">
        <v>4444687.9800000004</v>
      </c>
      <c r="K70" s="7">
        <v>0</v>
      </c>
      <c r="L70" s="7">
        <v>4444687.9800000004</v>
      </c>
      <c r="M70" s="16">
        <f t="shared" si="3"/>
        <v>566.05807182883348</v>
      </c>
      <c r="N70" s="7">
        <v>60154796.960000001</v>
      </c>
      <c r="O70" s="7">
        <v>0</v>
      </c>
      <c r="P70" s="7">
        <v>60154796.960000001</v>
      </c>
      <c r="Q70" s="16">
        <f t="shared" si="4"/>
        <v>677.59438773556212</v>
      </c>
    </row>
    <row r="71" spans="1:17" x14ac:dyDescent="0.2">
      <c r="A71" s="15" t="s">
        <v>54</v>
      </c>
      <c r="B71" s="7">
        <v>1542012.52</v>
      </c>
      <c r="C71" s="7">
        <v>0</v>
      </c>
      <c r="D71" s="7">
        <v>1542012.52</v>
      </c>
      <c r="E71" s="16">
        <f t="shared" si="1"/>
        <v>15.841997595980974</v>
      </c>
      <c r="F71" s="7">
        <v>34619.519999999997</v>
      </c>
      <c r="G71" s="7">
        <v>0</v>
      </c>
      <c r="H71" s="7">
        <v>34619.519999999997</v>
      </c>
      <c r="I71" s="16">
        <f t="shared" si="2"/>
        <v>48.89762711864406</v>
      </c>
      <c r="J71" s="7">
        <v>9481.92</v>
      </c>
      <c r="K71" s="7">
        <v>0</v>
      </c>
      <c r="L71" s="7">
        <v>9481.92</v>
      </c>
      <c r="M71" s="16">
        <f t="shared" si="3"/>
        <v>1.2075802343352013</v>
      </c>
      <c r="N71" s="7">
        <v>1497911.08</v>
      </c>
      <c r="O71" s="7">
        <v>0</v>
      </c>
      <c r="P71" s="7">
        <v>1497911.08</v>
      </c>
      <c r="Q71" s="16">
        <f t="shared" si="4"/>
        <v>16.872738209220859</v>
      </c>
    </row>
    <row r="72" spans="1:17" x14ac:dyDescent="0.2">
      <c r="A72" s="15" t="s">
        <v>55</v>
      </c>
      <c r="B72" s="7">
        <v>78880</v>
      </c>
      <c r="C72" s="7">
        <v>0</v>
      </c>
      <c r="D72" s="7">
        <v>78880</v>
      </c>
      <c r="E72" s="16">
        <f t="shared" si="1"/>
        <v>0.81038043087417944</v>
      </c>
      <c r="F72" s="7">
        <v>4503</v>
      </c>
      <c r="G72" s="7">
        <v>0</v>
      </c>
      <c r="H72" s="7">
        <v>4503</v>
      </c>
      <c r="I72" s="16">
        <f t="shared" si="2"/>
        <v>6.3601694915254239</v>
      </c>
      <c r="J72" s="7">
        <v>50169</v>
      </c>
      <c r="K72" s="7">
        <v>0</v>
      </c>
      <c r="L72" s="7">
        <v>50169</v>
      </c>
      <c r="M72" s="16">
        <f t="shared" si="3"/>
        <v>6.3893275598573611</v>
      </c>
      <c r="N72" s="7">
        <v>24208</v>
      </c>
      <c r="O72" s="7">
        <v>0</v>
      </c>
      <c r="P72" s="7">
        <v>24208</v>
      </c>
      <c r="Q72" s="16">
        <f t="shared" si="4"/>
        <v>0.27268324002838573</v>
      </c>
    </row>
    <row r="73" spans="1:17" x14ac:dyDescent="0.2">
      <c r="A73" s="15" t="s">
        <v>56</v>
      </c>
      <c r="B73" s="7">
        <v>0</v>
      </c>
      <c r="C73" s="7">
        <v>0</v>
      </c>
      <c r="D73" s="7">
        <v>0</v>
      </c>
      <c r="E73" s="16">
        <f t="shared" si="1"/>
        <v>0</v>
      </c>
      <c r="F73" s="7">
        <v>0</v>
      </c>
      <c r="G73" s="7">
        <v>0</v>
      </c>
      <c r="H73" s="7">
        <v>0</v>
      </c>
      <c r="I73" s="16">
        <f t="shared" si="2"/>
        <v>0</v>
      </c>
      <c r="J73" s="7">
        <v>0</v>
      </c>
      <c r="K73" s="7">
        <v>0</v>
      </c>
      <c r="L73" s="7">
        <v>0</v>
      </c>
      <c r="M73" s="16">
        <f t="shared" si="3"/>
        <v>0</v>
      </c>
      <c r="N73" s="7">
        <v>0</v>
      </c>
      <c r="O73" s="7">
        <v>0</v>
      </c>
      <c r="P73" s="7">
        <v>0</v>
      </c>
      <c r="Q73" s="16">
        <f t="shared" si="4"/>
        <v>0</v>
      </c>
    </row>
    <row r="74" spans="1:17" x14ac:dyDescent="0.2">
      <c r="A74" s="15" t="s">
        <v>57</v>
      </c>
      <c r="B74" s="7">
        <v>18159997.43</v>
      </c>
      <c r="C74" s="7">
        <v>0</v>
      </c>
      <c r="D74" s="7">
        <v>18159997.43</v>
      </c>
      <c r="E74" s="16">
        <f t="shared" si="1"/>
        <v>186.56828780422654</v>
      </c>
      <c r="F74" s="7">
        <v>39211.9</v>
      </c>
      <c r="G74" s="7">
        <v>0</v>
      </c>
      <c r="H74" s="7">
        <v>39211.9</v>
      </c>
      <c r="I74" s="16">
        <f t="shared" si="2"/>
        <v>55.384039548022599</v>
      </c>
      <c r="J74" s="7">
        <v>1577330.3</v>
      </c>
      <c r="K74" s="7">
        <v>0</v>
      </c>
      <c r="L74" s="7">
        <v>1577330.3</v>
      </c>
      <c r="M74" s="16">
        <f t="shared" si="3"/>
        <v>200.88261589403973</v>
      </c>
      <c r="N74" s="7">
        <v>16543455.23</v>
      </c>
      <c r="O74" s="7">
        <v>0</v>
      </c>
      <c r="P74" s="7">
        <v>16543455.23</v>
      </c>
      <c r="Q74" s="16">
        <f t="shared" si="4"/>
        <v>186.34843743311893</v>
      </c>
    </row>
    <row r="75" spans="1:17" x14ac:dyDescent="0.2">
      <c r="A75" s="15" t="s">
        <v>58</v>
      </c>
      <c r="B75" s="7">
        <v>61345.46</v>
      </c>
      <c r="C75" s="7">
        <v>0</v>
      </c>
      <c r="D75" s="7">
        <v>61345.46</v>
      </c>
      <c r="E75" s="16">
        <f t="shared" si="1"/>
        <v>0.63023783350627205</v>
      </c>
      <c r="F75" s="7">
        <v>0</v>
      </c>
      <c r="G75" s="7">
        <v>0</v>
      </c>
      <c r="H75" s="7">
        <v>0</v>
      </c>
      <c r="I75" s="16">
        <f t="shared" si="2"/>
        <v>0</v>
      </c>
      <c r="J75" s="7">
        <v>2150.91</v>
      </c>
      <c r="K75" s="7">
        <v>0</v>
      </c>
      <c r="L75" s="7">
        <v>2150.91</v>
      </c>
      <c r="M75" s="16">
        <f t="shared" si="3"/>
        <v>0.27393148242485987</v>
      </c>
      <c r="N75" s="7">
        <v>59194.55</v>
      </c>
      <c r="O75" s="7">
        <v>0</v>
      </c>
      <c r="P75" s="7">
        <v>59194.55</v>
      </c>
      <c r="Q75" s="16">
        <f t="shared" si="4"/>
        <v>0.66677799430032558</v>
      </c>
    </row>
    <row r="76" spans="1:17" x14ac:dyDescent="0.2">
      <c r="A76" s="15" t="s">
        <v>59</v>
      </c>
      <c r="B76" s="7">
        <v>22181317.309999999</v>
      </c>
      <c r="C76" s="7">
        <v>0</v>
      </c>
      <c r="D76" s="7">
        <v>22181317.309999999</v>
      </c>
      <c r="E76" s="16">
        <f t="shared" si="1"/>
        <v>227.8816617524682</v>
      </c>
      <c r="F76" s="7">
        <v>18178.43</v>
      </c>
      <c r="G76" s="7">
        <v>0</v>
      </c>
      <c r="H76" s="7">
        <v>18178.43</v>
      </c>
      <c r="I76" s="16">
        <f t="shared" si="2"/>
        <v>25.67574858757062</v>
      </c>
      <c r="J76" s="7">
        <v>396468.39</v>
      </c>
      <c r="K76" s="7">
        <v>0</v>
      </c>
      <c r="L76" s="7">
        <v>396468.39</v>
      </c>
      <c r="M76" s="16">
        <f t="shared" si="3"/>
        <v>50.492663015792154</v>
      </c>
      <c r="N76" s="7">
        <v>21766670.489999998</v>
      </c>
      <c r="O76" s="7">
        <v>0</v>
      </c>
      <c r="P76" s="7">
        <v>21766670.489999998</v>
      </c>
      <c r="Q76" s="16">
        <f t="shared" si="4"/>
        <v>245.18366795453775</v>
      </c>
    </row>
    <row r="77" spans="1:17" x14ac:dyDescent="0.2">
      <c r="A77" s="15" t="s">
        <v>60</v>
      </c>
      <c r="B77" s="7">
        <v>0</v>
      </c>
      <c r="C77" s="7">
        <v>0</v>
      </c>
      <c r="D77" s="7">
        <v>0</v>
      </c>
      <c r="E77" s="16">
        <f t="shared" si="1"/>
        <v>0</v>
      </c>
      <c r="F77" s="7">
        <v>0</v>
      </c>
      <c r="G77" s="7">
        <v>0</v>
      </c>
      <c r="H77" s="7">
        <v>0</v>
      </c>
      <c r="I77" s="16">
        <f t="shared" si="2"/>
        <v>0</v>
      </c>
      <c r="J77" s="7">
        <v>0</v>
      </c>
      <c r="K77" s="7">
        <v>0</v>
      </c>
      <c r="L77" s="7">
        <v>0</v>
      </c>
      <c r="M77" s="16">
        <f t="shared" si="3"/>
        <v>0</v>
      </c>
      <c r="N77" s="7">
        <v>0</v>
      </c>
      <c r="O77" s="7">
        <v>0</v>
      </c>
      <c r="P77" s="7">
        <v>0</v>
      </c>
      <c r="Q77" s="16">
        <f t="shared" si="4"/>
        <v>0</v>
      </c>
    </row>
    <row r="78" spans="1:17" x14ac:dyDescent="0.2">
      <c r="A78" s="15" t="s">
        <v>61</v>
      </c>
      <c r="B78" s="7">
        <v>204104436.34</v>
      </c>
      <c r="C78" s="7">
        <v>0</v>
      </c>
      <c r="D78" s="7">
        <v>204104436.34</v>
      </c>
      <c r="E78" s="16">
        <f t="shared" si="1"/>
        <v>2096.8843948344411</v>
      </c>
      <c r="F78" s="7">
        <v>504721.02</v>
      </c>
      <c r="G78" s="7">
        <v>0</v>
      </c>
      <c r="H78" s="7">
        <v>504721.02</v>
      </c>
      <c r="I78" s="16">
        <f t="shared" si="2"/>
        <v>712.88279661016952</v>
      </c>
      <c r="J78" s="7">
        <v>5801632.2699999996</v>
      </c>
      <c r="K78" s="7">
        <v>0</v>
      </c>
      <c r="L78" s="7">
        <v>5801632.2699999996</v>
      </c>
      <c r="M78" s="16">
        <f t="shared" si="3"/>
        <v>738.87318772287313</v>
      </c>
      <c r="N78" s="7">
        <v>197798083.05000001</v>
      </c>
      <c r="O78" s="7">
        <v>0</v>
      </c>
      <c r="P78" s="7">
        <v>197798083.05000001</v>
      </c>
      <c r="Q78" s="16">
        <f t="shared" si="4"/>
        <v>2228.0329708145127</v>
      </c>
    </row>
    <row r="79" spans="1:17" x14ac:dyDescent="0.2">
      <c r="A79" s="15" t="s">
        <v>62</v>
      </c>
      <c r="B79" s="7">
        <v>5513656.0999999996</v>
      </c>
      <c r="C79" s="7">
        <v>0</v>
      </c>
      <c r="D79" s="7">
        <v>5513656.0999999996</v>
      </c>
      <c r="E79" s="16">
        <f t="shared" ref="E79:E83" si="5">D79/$C$5</f>
        <v>56.645017824670987</v>
      </c>
      <c r="F79" s="7">
        <v>0</v>
      </c>
      <c r="G79" s="7">
        <v>0</v>
      </c>
      <c r="H79" s="7">
        <v>0</v>
      </c>
      <c r="I79" s="16">
        <f t="shared" ref="I79:I83" si="6">H79/$C$6</f>
        <v>0</v>
      </c>
      <c r="J79" s="7">
        <v>17290.830000000002</v>
      </c>
      <c r="K79" s="7">
        <v>0</v>
      </c>
      <c r="L79" s="7">
        <v>17290.830000000002</v>
      </c>
      <c r="M79" s="16">
        <f t="shared" ref="M79:M83" si="7">L79/$C$7</f>
        <v>2.202092460519613</v>
      </c>
      <c r="N79" s="7">
        <v>5496365.2699999996</v>
      </c>
      <c r="O79" s="7">
        <v>0</v>
      </c>
      <c r="P79" s="7">
        <v>5496365.2699999996</v>
      </c>
      <c r="Q79" s="16">
        <f t="shared" ref="Q79:Q83" si="8">P79/$C$8</f>
        <v>61.912041069195844</v>
      </c>
    </row>
    <row r="80" spans="1:17" x14ac:dyDescent="0.2">
      <c r="A80" s="15" t="s">
        <v>63</v>
      </c>
      <c r="B80" s="7">
        <v>30020.59</v>
      </c>
      <c r="C80" s="7">
        <v>0</v>
      </c>
      <c r="D80" s="7">
        <v>30020.59</v>
      </c>
      <c r="E80" s="16">
        <f t="shared" si="5"/>
        <v>0.30841910065031797</v>
      </c>
      <c r="F80" s="7">
        <v>0</v>
      </c>
      <c r="G80" s="7">
        <v>0</v>
      </c>
      <c r="H80" s="7">
        <v>0</v>
      </c>
      <c r="I80" s="16">
        <f t="shared" si="6"/>
        <v>0</v>
      </c>
      <c r="J80" s="7">
        <v>0</v>
      </c>
      <c r="K80" s="7">
        <v>0</v>
      </c>
      <c r="L80" s="7">
        <v>0</v>
      </c>
      <c r="M80" s="16">
        <f t="shared" si="7"/>
        <v>0</v>
      </c>
      <c r="N80" s="7">
        <v>30020.59</v>
      </c>
      <c r="O80" s="7">
        <v>0</v>
      </c>
      <c r="P80" s="7">
        <v>30020.59</v>
      </c>
      <c r="Q80" s="16">
        <f t="shared" si="8"/>
        <v>0.33815729299255437</v>
      </c>
    </row>
    <row r="81" spans="1:17" x14ac:dyDescent="0.2">
      <c r="A81" s="15" t="s">
        <v>64</v>
      </c>
      <c r="B81" s="7">
        <v>2870006.31</v>
      </c>
      <c r="C81" s="7">
        <v>0</v>
      </c>
      <c r="D81" s="7">
        <v>2870006.31</v>
      </c>
      <c r="E81" s="16">
        <f t="shared" si="5"/>
        <v>29.485255452705548</v>
      </c>
      <c r="F81" s="7">
        <v>230.26</v>
      </c>
      <c r="G81" s="7">
        <v>0</v>
      </c>
      <c r="H81" s="7">
        <v>230.26</v>
      </c>
      <c r="I81" s="16">
        <f t="shared" si="6"/>
        <v>0.32522598870056496</v>
      </c>
      <c r="J81" s="7">
        <v>234417.87</v>
      </c>
      <c r="K81" s="7">
        <v>0</v>
      </c>
      <c r="L81" s="7">
        <v>234417.87</v>
      </c>
      <c r="M81" s="16">
        <f t="shared" si="7"/>
        <v>29.854542791645439</v>
      </c>
      <c r="N81" s="7">
        <v>2635358.1800000002</v>
      </c>
      <c r="O81" s="7">
        <v>0</v>
      </c>
      <c r="P81" s="7">
        <v>2635358.1800000002</v>
      </c>
      <c r="Q81" s="16">
        <f t="shared" si="8"/>
        <v>29.685145702152585</v>
      </c>
    </row>
    <row r="82" spans="1:17" x14ac:dyDescent="0.2">
      <c r="A82" s="15" t="s">
        <v>65</v>
      </c>
      <c r="B82" s="7">
        <v>0</v>
      </c>
      <c r="C82" s="7">
        <v>0</v>
      </c>
      <c r="D82" s="7">
        <v>0</v>
      </c>
      <c r="E82" s="16">
        <f t="shared" si="5"/>
        <v>0</v>
      </c>
      <c r="F82" s="7">
        <v>0</v>
      </c>
      <c r="G82" s="7">
        <v>0</v>
      </c>
      <c r="H82" s="7">
        <v>0</v>
      </c>
      <c r="I82" s="16">
        <f t="shared" si="6"/>
        <v>0</v>
      </c>
      <c r="J82" s="7">
        <v>0</v>
      </c>
      <c r="K82" s="7">
        <v>0</v>
      </c>
      <c r="L82" s="7">
        <v>0</v>
      </c>
      <c r="M82" s="16">
        <f t="shared" si="7"/>
        <v>0</v>
      </c>
      <c r="N82" s="7">
        <v>0</v>
      </c>
      <c r="O82" s="7">
        <v>0</v>
      </c>
      <c r="P82" s="7">
        <v>0</v>
      </c>
      <c r="Q82" s="16">
        <f t="shared" si="8"/>
        <v>0</v>
      </c>
    </row>
    <row r="83" spans="1:17" x14ac:dyDescent="0.2">
      <c r="A83" s="15" t="s">
        <v>66</v>
      </c>
      <c r="B83" s="7">
        <v>7488959</v>
      </c>
      <c r="C83" s="7">
        <v>0</v>
      </c>
      <c r="D83" s="7">
        <v>7488959</v>
      </c>
      <c r="E83" s="16">
        <f t="shared" si="5"/>
        <v>76.938461222351208</v>
      </c>
      <c r="F83" s="7">
        <v>3665</v>
      </c>
      <c r="G83" s="7">
        <v>0</v>
      </c>
      <c r="H83" s="7">
        <v>3665</v>
      </c>
      <c r="I83" s="16">
        <f t="shared" si="6"/>
        <v>5.1765536723163841</v>
      </c>
      <c r="J83" s="7">
        <v>104343</v>
      </c>
      <c r="K83" s="7">
        <v>0</v>
      </c>
      <c r="L83" s="7">
        <v>104343</v>
      </c>
      <c r="M83" s="16">
        <f t="shared" si="7"/>
        <v>13.28871625063678</v>
      </c>
      <c r="N83" s="7">
        <v>7380951</v>
      </c>
      <c r="O83" s="7">
        <v>0</v>
      </c>
      <c r="P83" s="7">
        <v>7380951</v>
      </c>
      <c r="Q83" s="16">
        <f t="shared" si="8"/>
        <v>83.140351667661676</v>
      </c>
    </row>
    <row r="85" spans="1:17" x14ac:dyDescent="0.2">
      <c r="A85" s="19" t="s">
        <v>94</v>
      </c>
    </row>
    <row r="86" spans="1:17" x14ac:dyDescent="0.2">
      <c r="A86" s="20" t="s">
        <v>104</v>
      </c>
    </row>
    <row r="87" spans="1:17" x14ac:dyDescent="0.2">
      <c r="A87" s="1" t="s">
        <v>100</v>
      </c>
    </row>
    <row r="88" spans="1:17" x14ac:dyDescent="0.2">
      <c r="A88" s="1" t="s">
        <v>101</v>
      </c>
    </row>
    <row r="89" spans="1:17" x14ac:dyDescent="0.2">
      <c r="A89" s="1" t="s">
        <v>102</v>
      </c>
    </row>
    <row r="90" spans="1:17" x14ac:dyDescent="0.2">
      <c r="A90" s="1" t="s">
        <v>98</v>
      </c>
    </row>
    <row r="91" spans="1:17" x14ac:dyDescent="0.2">
      <c r="A91" s="1" t="s">
        <v>107</v>
      </c>
    </row>
  </sheetData>
  <mergeCells count="8">
    <mergeCell ref="A1:Q1"/>
    <mergeCell ref="A2:Q2"/>
    <mergeCell ref="A3:Q3"/>
    <mergeCell ref="A10:A11"/>
    <mergeCell ref="B10:E10"/>
    <mergeCell ref="F10:I10"/>
    <mergeCell ref="J10:M10"/>
    <mergeCell ref="N10:Q10"/>
  </mergeCells>
  <printOptions horizontalCentered="1"/>
  <pageMargins left="0.2" right="0.2" top="0.2" bottom="0.15" header="0.3" footer="0.3"/>
  <pageSetup paperSize="5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A4" workbookViewId="0">
      <selection activeCell="A95" sqref="A95"/>
    </sheetView>
  </sheetViews>
  <sheetFormatPr defaultRowHeight="11.25" x14ac:dyDescent="0.2"/>
  <cols>
    <col min="1" max="1" width="41" style="1" customWidth="1"/>
    <col min="2" max="3" width="11.28515625" style="1" customWidth="1"/>
    <col min="4" max="4" width="11.7109375" style="1" bestFit="1" customWidth="1"/>
    <col min="5" max="13" width="11.28515625" style="1" customWidth="1"/>
    <col min="14" max="17" width="11.7109375" style="1" customWidth="1"/>
    <col min="18" max="16384" width="9.140625" style="1"/>
  </cols>
  <sheetData>
    <row r="1" spans="1:17" ht="20.25" customHeight="1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.75" customHeight="1" x14ac:dyDescent="0.2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8.75" customHeight="1" x14ac:dyDescent="0.2">
      <c r="A3" s="22" t="s">
        <v>93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37.5" customHeight="1" x14ac:dyDescent="0.2">
      <c r="A4" s="2" t="s">
        <v>69</v>
      </c>
      <c r="B4" s="2" t="s">
        <v>70</v>
      </c>
      <c r="C4" s="2" t="s">
        <v>71</v>
      </c>
      <c r="D4" s="2" t="s">
        <v>72</v>
      </c>
      <c r="E4" s="2" t="s">
        <v>73</v>
      </c>
    </row>
    <row r="5" spans="1:17" x14ac:dyDescent="0.2">
      <c r="A5" s="3" t="s">
        <v>74</v>
      </c>
      <c r="B5" s="4">
        <f>SUM(B6:B8)</f>
        <v>2110</v>
      </c>
      <c r="C5" s="4">
        <f>SUM(C6:C8)</f>
        <v>24811</v>
      </c>
      <c r="D5" s="5">
        <f>C5/B5</f>
        <v>11.758767772511849</v>
      </c>
      <c r="E5" s="6">
        <f>E12*12</f>
        <v>160915.48703558906</v>
      </c>
    </row>
    <row r="6" spans="1:17" x14ac:dyDescent="0.2">
      <c r="A6" s="3" t="s">
        <v>75</v>
      </c>
      <c r="B6" s="7">
        <v>5</v>
      </c>
      <c r="C6" s="7">
        <v>60</v>
      </c>
      <c r="D6" s="8">
        <f t="shared" ref="D6:D8" si="0">C6/B6</f>
        <v>12</v>
      </c>
      <c r="E6" s="9">
        <f>I12*12</f>
        <v>214480.50600000002</v>
      </c>
    </row>
    <row r="7" spans="1:17" x14ac:dyDescent="0.2">
      <c r="A7" s="3" t="s">
        <v>76</v>
      </c>
      <c r="B7" s="7">
        <v>71</v>
      </c>
      <c r="C7" s="7">
        <v>812</v>
      </c>
      <c r="D7" s="8">
        <f t="shared" si="0"/>
        <v>11.43661971830986</v>
      </c>
      <c r="E7" s="9">
        <f>M12*12</f>
        <v>169836.37477832512</v>
      </c>
    </row>
    <row r="8" spans="1:17" x14ac:dyDescent="0.2">
      <c r="A8" s="3" t="s">
        <v>77</v>
      </c>
      <c r="B8" s="7">
        <v>2034</v>
      </c>
      <c r="C8" s="7">
        <v>23939</v>
      </c>
      <c r="D8" s="8">
        <f t="shared" si="0"/>
        <v>11.769419862340216</v>
      </c>
      <c r="E8" s="9">
        <f>Q12*12</f>
        <v>160478.64080203854</v>
      </c>
    </row>
    <row r="10" spans="1:17" ht="15" customHeight="1" x14ac:dyDescent="0.2">
      <c r="A10" s="23" t="s">
        <v>78</v>
      </c>
      <c r="B10" s="23" t="s">
        <v>79</v>
      </c>
      <c r="C10" s="23"/>
      <c r="D10" s="23"/>
      <c r="E10" s="23"/>
      <c r="F10" s="23" t="s">
        <v>75</v>
      </c>
      <c r="G10" s="23"/>
      <c r="H10" s="23"/>
      <c r="I10" s="23"/>
      <c r="J10" s="23" t="s">
        <v>76</v>
      </c>
      <c r="K10" s="23"/>
      <c r="L10" s="23"/>
      <c r="M10" s="23"/>
      <c r="N10" s="23" t="s">
        <v>77</v>
      </c>
      <c r="O10" s="23"/>
      <c r="P10" s="23"/>
      <c r="Q10" s="23"/>
    </row>
    <row r="11" spans="1:17" ht="38.25" customHeight="1" x14ac:dyDescent="0.2">
      <c r="A11" s="23"/>
      <c r="B11" s="2" t="s">
        <v>80</v>
      </c>
      <c r="C11" s="2" t="s">
        <v>81</v>
      </c>
      <c r="D11" s="2" t="s">
        <v>82</v>
      </c>
      <c r="E11" s="2" t="s">
        <v>83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80</v>
      </c>
      <c r="O11" s="2" t="s">
        <v>81</v>
      </c>
      <c r="P11" s="2" t="s">
        <v>82</v>
      </c>
      <c r="Q11" s="2" t="s">
        <v>83</v>
      </c>
    </row>
    <row r="12" spans="1:17" x14ac:dyDescent="0.2">
      <c r="A12" s="10" t="s">
        <v>74</v>
      </c>
      <c r="B12" s="11">
        <f>SUM(B14:B24)+SUM(B31:B83)</f>
        <v>311840622.67000002</v>
      </c>
      <c r="C12" s="11">
        <f>SUM(C14:C83)</f>
        <v>20865556.400000006</v>
      </c>
      <c r="D12" s="11">
        <f>SUM(D14:D24)+SUM(D31:D83)</f>
        <v>332706179.06999999</v>
      </c>
      <c r="E12" s="12">
        <f>D12/$C$5</f>
        <v>13409.62391963242</v>
      </c>
      <c r="F12" s="11">
        <f>SUM(F14:F24)+SUM(F31:F83)</f>
        <v>582980.52</v>
      </c>
      <c r="G12" s="11">
        <f>SUM(G14:G83)</f>
        <v>489422.01</v>
      </c>
      <c r="H12" s="11">
        <f>SUM(H14:H24)+SUM(H31:H83)</f>
        <v>1072402.53</v>
      </c>
      <c r="I12" s="12">
        <f>H12/$C$6</f>
        <v>17873.375500000002</v>
      </c>
      <c r="J12" s="11">
        <f>SUM(J14:J24)+SUM(J31:J83)</f>
        <v>10468254.500000002</v>
      </c>
      <c r="K12" s="11">
        <f>SUM(K14:K83)</f>
        <v>1024006.86</v>
      </c>
      <c r="L12" s="11">
        <f>SUM(L14:L24)+SUM(L31:L83)</f>
        <v>11492261.359999999</v>
      </c>
      <c r="M12" s="12">
        <f>L12/$C$7</f>
        <v>14153.031231527093</v>
      </c>
      <c r="N12" s="11">
        <f>SUM(N14:N24)+SUM(N31:N83)</f>
        <v>300789387.6500001</v>
      </c>
      <c r="O12" s="11">
        <f>SUM(O14:O83)</f>
        <v>19352127.529999997</v>
      </c>
      <c r="P12" s="11">
        <f>SUM(P14:P24)+SUM(P31:P83)</f>
        <v>320141515.18000007</v>
      </c>
      <c r="Q12" s="12">
        <f>P12/$C$8</f>
        <v>13373.220066836546</v>
      </c>
    </row>
    <row r="13" spans="1:17" x14ac:dyDescent="0.2">
      <c r="A13" s="13" t="s">
        <v>84</v>
      </c>
      <c r="B13" s="11"/>
      <c r="C13" s="11"/>
      <c r="D13" s="11"/>
      <c r="E13" s="14"/>
      <c r="F13" s="11"/>
      <c r="G13" s="11"/>
      <c r="H13" s="11"/>
      <c r="I13" s="14"/>
      <c r="J13" s="11"/>
      <c r="K13" s="11"/>
      <c r="L13" s="11"/>
      <c r="M13" s="14"/>
      <c r="N13" s="11"/>
      <c r="O13" s="11"/>
      <c r="P13" s="11"/>
      <c r="Q13" s="14"/>
    </row>
    <row r="14" spans="1:17" x14ac:dyDescent="0.2">
      <c r="A14" s="15" t="s">
        <v>0</v>
      </c>
      <c r="B14" s="7">
        <v>926139.5</v>
      </c>
      <c r="C14" s="7">
        <v>0</v>
      </c>
      <c r="D14" s="7">
        <v>926139.5</v>
      </c>
      <c r="E14" s="16">
        <f>D14/$C$5</f>
        <v>37.327778001692799</v>
      </c>
      <c r="F14" s="7">
        <v>23075.69</v>
      </c>
      <c r="G14" s="7">
        <v>0</v>
      </c>
      <c r="H14" s="7">
        <v>23075.69</v>
      </c>
      <c r="I14" s="16">
        <f>H14/$C$6</f>
        <v>384.59483333333333</v>
      </c>
      <c r="J14" s="7">
        <v>903063.81</v>
      </c>
      <c r="K14" s="7">
        <v>0</v>
      </c>
      <c r="L14" s="7">
        <v>903063.81</v>
      </c>
      <c r="M14" s="16">
        <f>L14/$C$7</f>
        <v>1112.1475492610839</v>
      </c>
      <c r="N14" s="7">
        <v>0</v>
      </c>
      <c r="O14" s="7">
        <v>0</v>
      </c>
      <c r="P14" s="7">
        <v>0</v>
      </c>
      <c r="Q14" s="16">
        <f>P14/$C$8</f>
        <v>0</v>
      </c>
    </row>
    <row r="15" spans="1:17" x14ac:dyDescent="0.2">
      <c r="A15" s="15" t="s">
        <v>1</v>
      </c>
      <c r="B15" s="7">
        <v>139942.62</v>
      </c>
      <c r="C15" s="7">
        <v>591087.71</v>
      </c>
      <c r="D15" s="7">
        <v>731030.33</v>
      </c>
      <c r="E15" s="16">
        <f t="shared" ref="E15:E78" si="1">D15/$C$5</f>
        <v>29.463960743218731</v>
      </c>
      <c r="F15" s="7">
        <v>0</v>
      </c>
      <c r="G15" s="7">
        <v>5424.11</v>
      </c>
      <c r="H15" s="7">
        <v>5424.11</v>
      </c>
      <c r="I15" s="16">
        <f t="shared" ref="I15:I78" si="2">H15/$C$6</f>
        <v>90.401833333333329</v>
      </c>
      <c r="J15" s="7">
        <v>6999.43</v>
      </c>
      <c r="K15" s="7">
        <v>29258.18</v>
      </c>
      <c r="L15" s="7">
        <v>36257.61</v>
      </c>
      <c r="M15" s="16">
        <f t="shared" ref="M15:M78" si="3">L15/$C$7</f>
        <v>44.65222906403941</v>
      </c>
      <c r="N15" s="7">
        <v>132943.19</v>
      </c>
      <c r="O15" s="7">
        <v>556405.42000000004</v>
      </c>
      <c r="P15" s="7">
        <v>689348.61</v>
      </c>
      <c r="Q15" s="16">
        <f t="shared" ref="Q15:Q78" si="4">P15/$C$8</f>
        <v>28.796048707130623</v>
      </c>
    </row>
    <row r="16" spans="1:17" x14ac:dyDescent="0.2">
      <c r="A16" s="15" t="s">
        <v>2</v>
      </c>
      <c r="B16" s="7">
        <v>0</v>
      </c>
      <c r="C16" s="7">
        <v>0</v>
      </c>
      <c r="D16" s="7">
        <v>0</v>
      </c>
      <c r="E16" s="16">
        <f t="shared" si="1"/>
        <v>0</v>
      </c>
      <c r="F16" s="7">
        <v>0</v>
      </c>
      <c r="G16" s="7">
        <v>0</v>
      </c>
      <c r="H16" s="7">
        <v>0</v>
      </c>
      <c r="I16" s="16">
        <f t="shared" si="2"/>
        <v>0</v>
      </c>
      <c r="J16" s="7">
        <v>0</v>
      </c>
      <c r="K16" s="7">
        <v>0</v>
      </c>
      <c r="L16" s="7">
        <v>0</v>
      </c>
      <c r="M16" s="16">
        <f t="shared" si="3"/>
        <v>0</v>
      </c>
      <c r="N16" s="7">
        <v>0</v>
      </c>
      <c r="O16" s="7">
        <v>0</v>
      </c>
      <c r="P16" s="7">
        <v>0</v>
      </c>
      <c r="Q16" s="16">
        <f t="shared" si="4"/>
        <v>0</v>
      </c>
    </row>
    <row r="17" spans="1:17" x14ac:dyDescent="0.2">
      <c r="A17" s="15" t="s">
        <v>3</v>
      </c>
      <c r="B17" s="7">
        <v>1255.44</v>
      </c>
      <c r="C17" s="7">
        <v>0</v>
      </c>
      <c r="D17" s="7">
        <v>1255.44</v>
      </c>
      <c r="E17" s="16">
        <f t="shared" si="1"/>
        <v>5.0600137035992102E-2</v>
      </c>
      <c r="F17" s="7">
        <v>0</v>
      </c>
      <c r="G17" s="7">
        <v>0</v>
      </c>
      <c r="H17" s="7">
        <v>0</v>
      </c>
      <c r="I17" s="16">
        <f t="shared" si="2"/>
        <v>0</v>
      </c>
      <c r="J17" s="7">
        <v>0</v>
      </c>
      <c r="K17" s="7">
        <v>0</v>
      </c>
      <c r="L17" s="7">
        <v>0</v>
      </c>
      <c r="M17" s="16">
        <f t="shared" si="3"/>
        <v>0</v>
      </c>
      <c r="N17" s="7">
        <v>1255.44</v>
      </c>
      <c r="O17" s="7">
        <v>0</v>
      </c>
      <c r="P17" s="7">
        <v>1255.44</v>
      </c>
      <c r="Q17" s="16">
        <f t="shared" si="4"/>
        <v>5.2443293370650408E-2</v>
      </c>
    </row>
    <row r="18" spans="1:17" x14ac:dyDescent="0.2">
      <c r="A18" s="15" t="s">
        <v>4</v>
      </c>
      <c r="B18" s="7">
        <v>0</v>
      </c>
      <c r="C18" s="7">
        <v>0</v>
      </c>
      <c r="D18" s="7">
        <v>0</v>
      </c>
      <c r="E18" s="16">
        <f t="shared" si="1"/>
        <v>0</v>
      </c>
      <c r="F18" s="7">
        <v>0</v>
      </c>
      <c r="G18" s="7">
        <v>0</v>
      </c>
      <c r="H18" s="7">
        <v>0</v>
      </c>
      <c r="I18" s="16">
        <f t="shared" si="2"/>
        <v>0</v>
      </c>
      <c r="J18" s="7">
        <v>0</v>
      </c>
      <c r="K18" s="7">
        <v>0</v>
      </c>
      <c r="L18" s="7">
        <v>0</v>
      </c>
      <c r="M18" s="16">
        <f t="shared" si="3"/>
        <v>0</v>
      </c>
      <c r="N18" s="7">
        <v>0</v>
      </c>
      <c r="O18" s="7">
        <v>0</v>
      </c>
      <c r="P18" s="7">
        <v>0</v>
      </c>
      <c r="Q18" s="16">
        <f t="shared" si="4"/>
        <v>0</v>
      </c>
    </row>
    <row r="19" spans="1:17" x14ac:dyDescent="0.2">
      <c r="A19" s="15" t="s">
        <v>5</v>
      </c>
      <c r="B19" s="7">
        <v>92253.87</v>
      </c>
      <c r="C19" s="7">
        <v>0</v>
      </c>
      <c r="D19" s="7">
        <v>92253.87</v>
      </c>
      <c r="E19" s="16">
        <f t="shared" si="1"/>
        <v>3.718264882511789</v>
      </c>
      <c r="F19" s="7">
        <v>199</v>
      </c>
      <c r="G19" s="7">
        <v>0</v>
      </c>
      <c r="H19" s="7">
        <v>199</v>
      </c>
      <c r="I19" s="16">
        <f t="shared" si="2"/>
        <v>3.3166666666666669</v>
      </c>
      <c r="J19" s="7">
        <v>4767</v>
      </c>
      <c r="K19" s="7">
        <v>0</v>
      </c>
      <c r="L19" s="7">
        <v>4767</v>
      </c>
      <c r="M19" s="16">
        <f t="shared" si="3"/>
        <v>5.8706896551724137</v>
      </c>
      <c r="N19" s="7">
        <v>87287.87</v>
      </c>
      <c r="O19" s="7">
        <v>0</v>
      </c>
      <c r="P19" s="7">
        <v>87287.87</v>
      </c>
      <c r="Q19" s="16">
        <f t="shared" si="4"/>
        <v>3.6462621663394459</v>
      </c>
    </row>
    <row r="20" spans="1:17" x14ac:dyDescent="0.2">
      <c r="A20" s="15" t="s">
        <v>6</v>
      </c>
      <c r="B20" s="7">
        <v>176823.83</v>
      </c>
      <c r="C20" s="7">
        <v>743107.92</v>
      </c>
      <c r="D20" s="7">
        <v>919931.75</v>
      </c>
      <c r="E20" s="16">
        <f t="shared" si="1"/>
        <v>37.077576478175004</v>
      </c>
      <c r="F20" s="7">
        <v>1128.67</v>
      </c>
      <c r="G20" s="7">
        <v>3643.4</v>
      </c>
      <c r="H20" s="7">
        <v>4772.07</v>
      </c>
      <c r="I20" s="16">
        <f t="shared" si="2"/>
        <v>79.534499999999994</v>
      </c>
      <c r="J20" s="7">
        <v>6472.05</v>
      </c>
      <c r="K20" s="7">
        <v>34230.410000000003</v>
      </c>
      <c r="L20" s="7">
        <v>40702.46</v>
      </c>
      <c r="M20" s="16">
        <f t="shared" si="3"/>
        <v>50.126182266009849</v>
      </c>
      <c r="N20" s="7">
        <v>169223.11</v>
      </c>
      <c r="O20" s="7">
        <v>705234.11</v>
      </c>
      <c r="P20" s="7">
        <v>874457.22</v>
      </c>
      <c r="Q20" s="16">
        <f t="shared" si="4"/>
        <v>36.528560925686115</v>
      </c>
    </row>
    <row r="21" spans="1:17" x14ac:dyDescent="0.2">
      <c r="A21" s="15" t="s">
        <v>85</v>
      </c>
      <c r="B21" s="7">
        <v>709743.02</v>
      </c>
      <c r="C21" s="7">
        <v>1896752.44</v>
      </c>
      <c r="D21" s="7">
        <v>2606495.46</v>
      </c>
      <c r="E21" s="16">
        <f t="shared" si="1"/>
        <v>105.05402684293257</v>
      </c>
      <c r="F21" s="7">
        <v>2534.0700000000002</v>
      </c>
      <c r="G21" s="7">
        <v>13291.3</v>
      </c>
      <c r="H21" s="7">
        <v>15825.37</v>
      </c>
      <c r="I21" s="16">
        <f t="shared" si="2"/>
        <v>263.75616666666667</v>
      </c>
      <c r="J21" s="7">
        <v>18714.5</v>
      </c>
      <c r="K21" s="7">
        <v>59652.51</v>
      </c>
      <c r="L21" s="7">
        <v>78367.009999999995</v>
      </c>
      <c r="M21" s="16">
        <f t="shared" si="3"/>
        <v>96.511096059113299</v>
      </c>
      <c r="N21" s="7">
        <v>688494.45</v>
      </c>
      <c r="O21" s="7">
        <v>1823808.63</v>
      </c>
      <c r="P21" s="7">
        <v>2512303.08</v>
      </c>
      <c r="Q21" s="16">
        <f t="shared" si="4"/>
        <v>104.9460328334517</v>
      </c>
    </row>
    <row r="22" spans="1:17" x14ac:dyDescent="0.2">
      <c r="A22" s="15" t="s">
        <v>7</v>
      </c>
      <c r="B22" s="7">
        <v>64525.55</v>
      </c>
      <c r="C22" s="7">
        <v>395246.76</v>
      </c>
      <c r="D22" s="7">
        <v>459772.31</v>
      </c>
      <c r="E22" s="16">
        <f t="shared" si="1"/>
        <v>18.530986659143121</v>
      </c>
      <c r="F22" s="7">
        <v>176.05</v>
      </c>
      <c r="G22" s="7">
        <v>3270.78</v>
      </c>
      <c r="H22" s="7">
        <v>3446.83</v>
      </c>
      <c r="I22" s="16">
        <f t="shared" si="2"/>
        <v>57.447166666666668</v>
      </c>
      <c r="J22" s="7">
        <v>1963.67</v>
      </c>
      <c r="K22" s="7">
        <v>19116.53</v>
      </c>
      <c r="L22" s="7">
        <v>21080.2</v>
      </c>
      <c r="M22" s="16">
        <f t="shared" si="3"/>
        <v>25.960837438423646</v>
      </c>
      <c r="N22" s="7">
        <v>62385.83</v>
      </c>
      <c r="O22" s="7">
        <v>372859.45</v>
      </c>
      <c r="P22" s="7">
        <v>435245.28</v>
      </c>
      <c r="Q22" s="16">
        <f t="shared" si="4"/>
        <v>18.181431137474416</v>
      </c>
    </row>
    <row r="23" spans="1:17" x14ac:dyDescent="0.2">
      <c r="A23" s="15" t="s">
        <v>8</v>
      </c>
      <c r="B23" s="7">
        <v>30</v>
      </c>
      <c r="C23" s="7">
        <v>0</v>
      </c>
      <c r="D23" s="7">
        <v>30</v>
      </c>
      <c r="E23" s="16">
        <f t="shared" si="1"/>
        <v>1.2091411067671597E-3</v>
      </c>
      <c r="F23" s="7">
        <v>0</v>
      </c>
      <c r="G23" s="7">
        <v>0</v>
      </c>
      <c r="H23" s="7">
        <v>0</v>
      </c>
      <c r="I23" s="16">
        <f t="shared" si="2"/>
        <v>0</v>
      </c>
      <c r="J23" s="7">
        <v>0</v>
      </c>
      <c r="K23" s="7">
        <v>0</v>
      </c>
      <c r="L23" s="7">
        <v>0</v>
      </c>
      <c r="M23" s="16">
        <f t="shared" si="3"/>
        <v>0</v>
      </c>
      <c r="N23" s="7">
        <v>30</v>
      </c>
      <c r="O23" s="7">
        <v>0</v>
      </c>
      <c r="P23" s="7">
        <v>30</v>
      </c>
      <c r="Q23" s="16">
        <f t="shared" si="4"/>
        <v>1.2531851789966163E-3</v>
      </c>
    </row>
    <row r="24" spans="1:17" x14ac:dyDescent="0.2">
      <c r="A24" s="15" t="s">
        <v>9</v>
      </c>
      <c r="B24" s="7">
        <f>SUM(B25:B30)</f>
        <v>111740.65000000001</v>
      </c>
      <c r="C24" s="7">
        <v>98532.75</v>
      </c>
      <c r="D24" s="7">
        <f>B24+C24</f>
        <v>210273.40000000002</v>
      </c>
      <c r="E24" s="16">
        <f t="shared" si="1"/>
        <v>8.4750070533231234</v>
      </c>
      <c r="F24" s="7">
        <f>SUM(F25:F30)</f>
        <v>0</v>
      </c>
      <c r="G24" s="7">
        <v>0</v>
      </c>
      <c r="H24" s="7">
        <f>F24+G24</f>
        <v>0</v>
      </c>
      <c r="I24" s="16">
        <f t="shared" si="2"/>
        <v>0</v>
      </c>
      <c r="J24" s="7">
        <f>SUM(J25:J30)</f>
        <v>74327.75</v>
      </c>
      <c r="K24" s="7">
        <v>8254.76</v>
      </c>
      <c r="L24" s="7">
        <f>J24+K24</f>
        <v>82582.509999999995</v>
      </c>
      <c r="M24" s="16">
        <f t="shared" si="3"/>
        <v>101.70259852216748</v>
      </c>
      <c r="N24" s="7">
        <f>SUM(N25:N30)</f>
        <v>37412.9</v>
      </c>
      <c r="O24" s="7">
        <v>90277.99</v>
      </c>
      <c r="P24" s="7">
        <f>N24+O24</f>
        <v>127690.89000000001</v>
      </c>
      <c r="Q24" s="16">
        <f t="shared" si="4"/>
        <v>5.3340110280295754</v>
      </c>
    </row>
    <row r="25" spans="1:17" x14ac:dyDescent="0.2">
      <c r="A25" s="15" t="s">
        <v>10</v>
      </c>
      <c r="B25" s="7">
        <v>7136.64</v>
      </c>
      <c r="C25" s="7">
        <v>0</v>
      </c>
      <c r="D25" s="7">
        <v>7136.64</v>
      </c>
      <c r="E25" s="16">
        <f t="shared" si="1"/>
        <v>0.28764015960662609</v>
      </c>
      <c r="F25" s="7">
        <v>0</v>
      </c>
      <c r="G25" s="7">
        <v>0</v>
      </c>
      <c r="H25" s="7">
        <v>0</v>
      </c>
      <c r="I25" s="16">
        <f t="shared" si="2"/>
        <v>0</v>
      </c>
      <c r="J25" s="7">
        <v>0</v>
      </c>
      <c r="K25" s="7">
        <v>0</v>
      </c>
      <c r="L25" s="7">
        <v>0</v>
      </c>
      <c r="M25" s="16">
        <f t="shared" si="3"/>
        <v>0</v>
      </c>
      <c r="N25" s="7">
        <v>7136.64</v>
      </c>
      <c r="O25" s="7">
        <v>0</v>
      </c>
      <c r="P25" s="7">
        <v>7136.64</v>
      </c>
      <c r="Q25" s="16">
        <f t="shared" si="4"/>
        <v>0.2981177158611471</v>
      </c>
    </row>
    <row r="26" spans="1:17" x14ac:dyDescent="0.2">
      <c r="A26" s="15" t="s">
        <v>11</v>
      </c>
      <c r="B26" s="7">
        <v>94142.77</v>
      </c>
      <c r="C26" s="7">
        <v>0</v>
      </c>
      <c r="D26" s="7">
        <v>94142.77</v>
      </c>
      <c r="E26" s="16">
        <f t="shared" si="1"/>
        <v>3.7943964370642056</v>
      </c>
      <c r="F26" s="7">
        <v>0</v>
      </c>
      <c r="G26" s="7">
        <v>0</v>
      </c>
      <c r="H26" s="7">
        <v>0</v>
      </c>
      <c r="I26" s="16">
        <f t="shared" si="2"/>
        <v>0</v>
      </c>
      <c r="J26" s="7">
        <v>74327.75</v>
      </c>
      <c r="K26" s="7">
        <v>0</v>
      </c>
      <c r="L26" s="7">
        <v>74327.75</v>
      </c>
      <c r="M26" s="16">
        <f t="shared" si="3"/>
        <v>91.536637931034477</v>
      </c>
      <c r="N26" s="7">
        <v>19815.02</v>
      </c>
      <c r="O26" s="7">
        <v>0</v>
      </c>
      <c r="P26" s="7">
        <v>19815.02</v>
      </c>
      <c r="Q26" s="16">
        <f t="shared" si="4"/>
        <v>0.82772964618405109</v>
      </c>
    </row>
    <row r="27" spans="1:17" x14ac:dyDescent="0.2">
      <c r="A27" s="15" t="s">
        <v>12</v>
      </c>
      <c r="B27" s="7">
        <v>490.82</v>
      </c>
      <c r="C27" s="7">
        <v>0</v>
      </c>
      <c r="D27" s="7">
        <v>490.82</v>
      </c>
      <c r="E27" s="16">
        <f t="shared" si="1"/>
        <v>1.9782354600781912E-2</v>
      </c>
      <c r="F27" s="7">
        <v>0</v>
      </c>
      <c r="G27" s="7">
        <v>0</v>
      </c>
      <c r="H27" s="7">
        <v>0</v>
      </c>
      <c r="I27" s="16">
        <f t="shared" si="2"/>
        <v>0</v>
      </c>
      <c r="J27" s="7">
        <v>0</v>
      </c>
      <c r="K27" s="7">
        <v>0</v>
      </c>
      <c r="L27" s="7">
        <v>0</v>
      </c>
      <c r="M27" s="16">
        <f t="shared" si="3"/>
        <v>0</v>
      </c>
      <c r="N27" s="7">
        <v>490.82</v>
      </c>
      <c r="O27" s="7">
        <v>0</v>
      </c>
      <c r="P27" s="7">
        <v>490.82</v>
      </c>
      <c r="Q27" s="16">
        <f t="shared" si="4"/>
        <v>2.0502944985170642E-2</v>
      </c>
    </row>
    <row r="28" spans="1:17" x14ac:dyDescent="0.2">
      <c r="A28" s="15" t="s">
        <v>13</v>
      </c>
      <c r="B28" s="7">
        <v>0</v>
      </c>
      <c r="C28" s="7">
        <v>0</v>
      </c>
      <c r="D28" s="7">
        <v>0</v>
      </c>
      <c r="E28" s="16">
        <f t="shared" si="1"/>
        <v>0</v>
      </c>
      <c r="F28" s="7">
        <v>0</v>
      </c>
      <c r="G28" s="7">
        <v>0</v>
      </c>
      <c r="H28" s="7">
        <v>0</v>
      </c>
      <c r="I28" s="16">
        <f t="shared" si="2"/>
        <v>0</v>
      </c>
      <c r="J28" s="7">
        <v>0</v>
      </c>
      <c r="K28" s="7">
        <v>0</v>
      </c>
      <c r="L28" s="7">
        <v>0</v>
      </c>
      <c r="M28" s="16">
        <f t="shared" si="3"/>
        <v>0</v>
      </c>
      <c r="N28" s="7">
        <v>0</v>
      </c>
      <c r="O28" s="7">
        <v>0</v>
      </c>
      <c r="P28" s="7">
        <v>0</v>
      </c>
      <c r="Q28" s="16">
        <f t="shared" si="4"/>
        <v>0</v>
      </c>
    </row>
    <row r="29" spans="1:17" x14ac:dyDescent="0.2">
      <c r="A29" s="15" t="s">
        <v>14</v>
      </c>
      <c r="B29" s="7">
        <v>9795.26</v>
      </c>
      <c r="C29" s="7">
        <v>0</v>
      </c>
      <c r="D29" s="7">
        <v>9795.26</v>
      </c>
      <c r="E29" s="16">
        <f t="shared" si="1"/>
        <v>0.394795050582403</v>
      </c>
      <c r="F29" s="7">
        <v>0</v>
      </c>
      <c r="G29" s="7">
        <v>0</v>
      </c>
      <c r="H29" s="7">
        <v>0</v>
      </c>
      <c r="I29" s="16">
        <f t="shared" si="2"/>
        <v>0</v>
      </c>
      <c r="J29" s="7">
        <v>0</v>
      </c>
      <c r="K29" s="7">
        <v>0</v>
      </c>
      <c r="L29" s="7">
        <v>0</v>
      </c>
      <c r="M29" s="16">
        <f t="shared" si="3"/>
        <v>0</v>
      </c>
      <c r="N29" s="7">
        <v>9795.26</v>
      </c>
      <c r="O29" s="7">
        <v>0</v>
      </c>
      <c r="P29" s="7">
        <v>9795.26</v>
      </c>
      <c r="Q29" s="16">
        <f t="shared" si="4"/>
        <v>0.40917582188061324</v>
      </c>
    </row>
    <row r="30" spans="1:17" x14ac:dyDescent="0.2">
      <c r="A30" s="15" t="s">
        <v>15</v>
      </c>
      <c r="B30" s="7">
        <v>175.16</v>
      </c>
      <c r="C30" s="7">
        <v>0</v>
      </c>
      <c r="D30" s="7">
        <v>175.16</v>
      </c>
      <c r="E30" s="16">
        <f t="shared" si="1"/>
        <v>7.0597718753778564E-3</v>
      </c>
      <c r="F30" s="7">
        <v>0</v>
      </c>
      <c r="G30" s="7">
        <v>0</v>
      </c>
      <c r="H30" s="7">
        <v>0</v>
      </c>
      <c r="I30" s="16">
        <f t="shared" si="2"/>
        <v>0</v>
      </c>
      <c r="J30" s="7">
        <v>0</v>
      </c>
      <c r="K30" s="7">
        <v>0</v>
      </c>
      <c r="L30" s="7">
        <v>0</v>
      </c>
      <c r="M30" s="16">
        <f t="shared" si="3"/>
        <v>0</v>
      </c>
      <c r="N30" s="7">
        <v>175.16</v>
      </c>
      <c r="O30" s="7">
        <v>0</v>
      </c>
      <c r="P30" s="7">
        <v>175.16</v>
      </c>
      <c r="Q30" s="16">
        <f t="shared" si="4"/>
        <v>7.3169305317682442E-3</v>
      </c>
    </row>
    <row r="31" spans="1:17" x14ac:dyDescent="0.2">
      <c r="A31" s="15" t="s">
        <v>16</v>
      </c>
      <c r="B31" s="7">
        <v>776218.76</v>
      </c>
      <c r="C31" s="7">
        <v>270729.07</v>
      </c>
      <c r="D31" s="7">
        <v>1046947.83</v>
      </c>
      <c r="E31" s="16">
        <f t="shared" si="1"/>
        <v>42.196921929789205</v>
      </c>
      <c r="F31" s="7">
        <v>1452.78</v>
      </c>
      <c r="G31" s="7">
        <v>541.07000000000005</v>
      </c>
      <c r="H31" s="7">
        <v>1993.85</v>
      </c>
      <c r="I31" s="16">
        <f t="shared" si="2"/>
        <v>33.230833333333329</v>
      </c>
      <c r="J31" s="7">
        <v>19402.490000000002</v>
      </c>
      <c r="K31" s="7">
        <v>7814.02</v>
      </c>
      <c r="L31" s="7">
        <v>27216.51</v>
      </c>
      <c r="M31" s="16">
        <f t="shared" si="3"/>
        <v>33.517869458128075</v>
      </c>
      <c r="N31" s="7">
        <v>755363.49</v>
      </c>
      <c r="O31" s="7">
        <v>262373.98</v>
      </c>
      <c r="P31" s="7">
        <v>1017737.47</v>
      </c>
      <c r="Q31" s="16">
        <f t="shared" si="4"/>
        <v>42.513783783783779</v>
      </c>
    </row>
    <row r="32" spans="1:17" x14ac:dyDescent="0.2">
      <c r="A32" s="15" t="s">
        <v>17</v>
      </c>
      <c r="B32" s="7">
        <v>1524486.21</v>
      </c>
      <c r="C32" s="7">
        <v>378018.04</v>
      </c>
      <c r="D32" s="7">
        <v>1902504.25</v>
      </c>
      <c r="E32" s="16">
        <f t="shared" si="1"/>
        <v>76.679869815807507</v>
      </c>
      <c r="F32" s="7">
        <v>2539.44</v>
      </c>
      <c r="G32" s="7">
        <v>1454.49</v>
      </c>
      <c r="H32" s="7">
        <v>3993.93</v>
      </c>
      <c r="I32" s="16">
        <f t="shared" si="2"/>
        <v>66.5655</v>
      </c>
      <c r="J32" s="7">
        <v>40548.39</v>
      </c>
      <c r="K32" s="7">
        <v>9923.94</v>
      </c>
      <c r="L32" s="7">
        <v>50472.33</v>
      </c>
      <c r="M32" s="16">
        <f t="shared" si="3"/>
        <v>62.158041871921185</v>
      </c>
      <c r="N32" s="7">
        <v>1481398.38</v>
      </c>
      <c r="O32" s="7">
        <v>366639.61</v>
      </c>
      <c r="P32" s="7">
        <v>1848037.99</v>
      </c>
      <c r="Q32" s="16">
        <f t="shared" si="4"/>
        <v>77.197793976356579</v>
      </c>
    </row>
    <row r="33" spans="1:17" x14ac:dyDescent="0.2">
      <c r="A33" s="15" t="s">
        <v>18</v>
      </c>
      <c r="B33" s="7">
        <v>2214.77</v>
      </c>
      <c r="C33" s="7">
        <v>18239.82</v>
      </c>
      <c r="D33" s="7">
        <v>20454.59</v>
      </c>
      <c r="E33" s="16">
        <f t="shared" si="1"/>
        <v>0.82441618636894931</v>
      </c>
      <c r="F33" s="7">
        <v>0</v>
      </c>
      <c r="G33" s="7">
        <v>320.98</v>
      </c>
      <c r="H33" s="7">
        <v>320.98</v>
      </c>
      <c r="I33" s="16">
        <f t="shared" si="2"/>
        <v>5.3496666666666668</v>
      </c>
      <c r="J33" s="7">
        <v>0</v>
      </c>
      <c r="K33" s="7">
        <v>382.22</v>
      </c>
      <c r="L33" s="7">
        <v>382.22</v>
      </c>
      <c r="M33" s="16">
        <f t="shared" si="3"/>
        <v>0.47071428571428575</v>
      </c>
      <c r="N33" s="7">
        <v>2214.77</v>
      </c>
      <c r="O33" s="7">
        <v>17536.62</v>
      </c>
      <c r="P33" s="7">
        <v>19751.39</v>
      </c>
      <c r="Q33" s="16">
        <f t="shared" si="4"/>
        <v>0.82507164041939929</v>
      </c>
    </row>
    <row r="34" spans="1:17" x14ac:dyDescent="0.2">
      <c r="A34" s="15" t="s">
        <v>19</v>
      </c>
      <c r="B34" s="7">
        <v>5146.1099999999997</v>
      </c>
      <c r="C34" s="7">
        <v>292618.95</v>
      </c>
      <c r="D34" s="7">
        <v>297765.06</v>
      </c>
      <c r="E34" s="16">
        <f t="shared" si="1"/>
        <v>12.001332473499657</v>
      </c>
      <c r="F34" s="7">
        <v>0</v>
      </c>
      <c r="G34" s="7">
        <v>0</v>
      </c>
      <c r="H34" s="7">
        <v>0</v>
      </c>
      <c r="I34" s="16">
        <f t="shared" si="2"/>
        <v>0</v>
      </c>
      <c r="J34" s="7">
        <v>0</v>
      </c>
      <c r="K34" s="7">
        <v>29641.65</v>
      </c>
      <c r="L34" s="7">
        <v>29641.65</v>
      </c>
      <c r="M34" s="16">
        <f t="shared" si="3"/>
        <v>36.504495073891626</v>
      </c>
      <c r="N34" s="7">
        <v>5146.1099999999997</v>
      </c>
      <c r="O34" s="7">
        <v>262977.3</v>
      </c>
      <c r="P34" s="7">
        <v>268123.40999999997</v>
      </c>
      <c r="Q34" s="16">
        <f t="shared" si="4"/>
        <v>11.200276118467771</v>
      </c>
    </row>
    <row r="35" spans="1:17" x14ac:dyDescent="0.2">
      <c r="A35" s="15" t="s">
        <v>20</v>
      </c>
      <c r="B35" s="7">
        <v>33970.06</v>
      </c>
      <c r="C35" s="7">
        <v>337719.3</v>
      </c>
      <c r="D35" s="7">
        <v>371689.36</v>
      </c>
      <c r="E35" s="16">
        <f t="shared" si="1"/>
        <v>14.980829470799241</v>
      </c>
      <c r="F35" s="7">
        <v>0</v>
      </c>
      <c r="G35" s="7">
        <v>0</v>
      </c>
      <c r="H35" s="7">
        <v>0</v>
      </c>
      <c r="I35" s="16">
        <f t="shared" si="2"/>
        <v>0</v>
      </c>
      <c r="J35" s="7">
        <v>2264</v>
      </c>
      <c r="K35" s="7">
        <v>831.25</v>
      </c>
      <c r="L35" s="7">
        <v>3095.25</v>
      </c>
      <c r="M35" s="16">
        <f t="shared" si="3"/>
        <v>3.811884236453202</v>
      </c>
      <c r="N35" s="7">
        <v>31706.06</v>
      </c>
      <c r="O35" s="7">
        <v>336888.05</v>
      </c>
      <c r="P35" s="7">
        <v>368594.11</v>
      </c>
      <c r="Q35" s="16">
        <f t="shared" si="4"/>
        <v>15.39722252391495</v>
      </c>
    </row>
    <row r="36" spans="1:17" x14ac:dyDescent="0.2">
      <c r="A36" s="15" t="s">
        <v>21</v>
      </c>
      <c r="B36" s="7">
        <v>0</v>
      </c>
      <c r="C36" s="7">
        <v>0</v>
      </c>
      <c r="D36" s="7">
        <v>0</v>
      </c>
      <c r="E36" s="16">
        <f t="shared" si="1"/>
        <v>0</v>
      </c>
      <c r="F36" s="7">
        <v>0</v>
      </c>
      <c r="G36" s="7">
        <v>0</v>
      </c>
      <c r="H36" s="7">
        <v>0</v>
      </c>
      <c r="I36" s="16">
        <f t="shared" si="2"/>
        <v>0</v>
      </c>
      <c r="J36" s="7">
        <v>0</v>
      </c>
      <c r="K36" s="7">
        <v>0</v>
      </c>
      <c r="L36" s="7">
        <v>0</v>
      </c>
      <c r="M36" s="16">
        <f t="shared" si="3"/>
        <v>0</v>
      </c>
      <c r="N36" s="7">
        <v>0</v>
      </c>
      <c r="O36" s="7">
        <v>0</v>
      </c>
      <c r="P36" s="7">
        <v>0</v>
      </c>
      <c r="Q36" s="16">
        <f t="shared" si="4"/>
        <v>0</v>
      </c>
    </row>
    <row r="37" spans="1:17" x14ac:dyDescent="0.2">
      <c r="A37" s="15" t="s">
        <v>22</v>
      </c>
      <c r="B37" s="7">
        <v>1096189.8500000001</v>
      </c>
      <c r="C37" s="7">
        <v>10195224.84</v>
      </c>
      <c r="D37" s="7">
        <v>11291414.689999999</v>
      </c>
      <c r="E37" s="16">
        <f t="shared" si="1"/>
        <v>455.09712184111885</v>
      </c>
      <c r="F37" s="7">
        <v>28866</v>
      </c>
      <c r="G37" s="7">
        <v>284520.58</v>
      </c>
      <c r="H37" s="7">
        <v>313386.58</v>
      </c>
      <c r="I37" s="16">
        <f t="shared" si="2"/>
        <v>5223.1096666666672</v>
      </c>
      <c r="J37" s="7">
        <v>31817.91</v>
      </c>
      <c r="K37" s="7">
        <v>584032.9</v>
      </c>
      <c r="L37" s="7">
        <v>615850.81000000006</v>
      </c>
      <c r="M37" s="16">
        <f t="shared" si="3"/>
        <v>758.43695812807891</v>
      </c>
      <c r="N37" s="7">
        <v>1035505.94</v>
      </c>
      <c r="O37" s="7">
        <v>9326671.3599999994</v>
      </c>
      <c r="P37" s="7">
        <v>10362177.300000001</v>
      </c>
      <c r="Q37" s="16">
        <f t="shared" si="4"/>
        <v>432.85756714983921</v>
      </c>
    </row>
    <row r="38" spans="1:17" x14ac:dyDescent="0.2">
      <c r="A38" s="15" t="s">
        <v>23</v>
      </c>
      <c r="B38" s="7">
        <v>335483.67</v>
      </c>
      <c r="C38" s="7">
        <v>1241396.24</v>
      </c>
      <c r="D38" s="7">
        <v>1576879.91</v>
      </c>
      <c r="E38" s="16">
        <f t="shared" si="1"/>
        <v>63.555677320543303</v>
      </c>
      <c r="F38" s="7">
        <v>387.25</v>
      </c>
      <c r="G38" s="7">
        <v>6943.77</v>
      </c>
      <c r="H38" s="7">
        <v>7331.02</v>
      </c>
      <c r="I38" s="16">
        <f t="shared" si="2"/>
        <v>122.18366666666667</v>
      </c>
      <c r="J38" s="7">
        <v>234163.59</v>
      </c>
      <c r="K38" s="7">
        <v>53290.95</v>
      </c>
      <c r="L38" s="7">
        <v>287454.53999999998</v>
      </c>
      <c r="M38" s="16">
        <f t="shared" si="3"/>
        <v>354.0080541871921</v>
      </c>
      <c r="N38" s="7">
        <v>100932.83</v>
      </c>
      <c r="O38" s="7">
        <v>1181161.52</v>
      </c>
      <c r="P38" s="7">
        <v>1282094.3500000001</v>
      </c>
      <c r="Q38" s="16">
        <f t="shared" si="4"/>
        <v>53.556721249843356</v>
      </c>
    </row>
    <row r="39" spans="1:17" x14ac:dyDescent="0.2">
      <c r="A39" s="15" t="s">
        <v>24</v>
      </c>
      <c r="B39" s="7">
        <v>0</v>
      </c>
      <c r="C39" s="7">
        <v>0</v>
      </c>
      <c r="D39" s="7">
        <v>0</v>
      </c>
      <c r="E39" s="16">
        <f t="shared" si="1"/>
        <v>0</v>
      </c>
      <c r="F39" s="7">
        <v>0</v>
      </c>
      <c r="G39" s="7">
        <v>0</v>
      </c>
      <c r="H39" s="7">
        <v>0</v>
      </c>
      <c r="I39" s="16">
        <f t="shared" si="2"/>
        <v>0</v>
      </c>
      <c r="J39" s="7">
        <v>0</v>
      </c>
      <c r="K39" s="7">
        <v>0</v>
      </c>
      <c r="L39" s="7">
        <v>0</v>
      </c>
      <c r="M39" s="16">
        <f t="shared" si="3"/>
        <v>0</v>
      </c>
      <c r="N39" s="7">
        <v>0</v>
      </c>
      <c r="O39" s="7">
        <v>0</v>
      </c>
      <c r="P39" s="7">
        <v>0</v>
      </c>
      <c r="Q39" s="16">
        <f t="shared" si="4"/>
        <v>0</v>
      </c>
    </row>
    <row r="40" spans="1:17" x14ac:dyDescent="0.2">
      <c r="A40" s="15" t="s">
        <v>25</v>
      </c>
      <c r="B40" s="7">
        <v>0</v>
      </c>
      <c r="C40" s="7">
        <v>0</v>
      </c>
      <c r="D40" s="7">
        <v>0</v>
      </c>
      <c r="E40" s="16">
        <f t="shared" si="1"/>
        <v>0</v>
      </c>
      <c r="F40" s="7">
        <v>0</v>
      </c>
      <c r="G40" s="7">
        <v>0</v>
      </c>
      <c r="H40" s="7">
        <v>0</v>
      </c>
      <c r="I40" s="16">
        <f t="shared" si="2"/>
        <v>0</v>
      </c>
      <c r="J40" s="7">
        <v>0</v>
      </c>
      <c r="K40" s="7">
        <v>0</v>
      </c>
      <c r="L40" s="7">
        <v>0</v>
      </c>
      <c r="M40" s="16">
        <f t="shared" si="3"/>
        <v>0</v>
      </c>
      <c r="N40" s="7">
        <v>0</v>
      </c>
      <c r="O40" s="7">
        <v>0</v>
      </c>
      <c r="P40" s="7">
        <v>0</v>
      </c>
      <c r="Q40" s="16">
        <f t="shared" si="4"/>
        <v>0</v>
      </c>
    </row>
    <row r="41" spans="1:17" x14ac:dyDescent="0.2">
      <c r="A41" s="15" t="s">
        <v>26</v>
      </c>
      <c r="B41" s="7">
        <v>0</v>
      </c>
      <c r="C41" s="7">
        <v>0</v>
      </c>
      <c r="D41" s="7">
        <v>0</v>
      </c>
      <c r="E41" s="16">
        <f t="shared" si="1"/>
        <v>0</v>
      </c>
      <c r="F41" s="7">
        <v>0</v>
      </c>
      <c r="G41" s="7">
        <v>0</v>
      </c>
      <c r="H41" s="7">
        <v>0</v>
      </c>
      <c r="I41" s="16">
        <f t="shared" si="2"/>
        <v>0</v>
      </c>
      <c r="J41" s="7">
        <v>0</v>
      </c>
      <c r="K41" s="7">
        <v>0</v>
      </c>
      <c r="L41" s="7">
        <v>0</v>
      </c>
      <c r="M41" s="16">
        <f t="shared" si="3"/>
        <v>0</v>
      </c>
      <c r="N41" s="7">
        <v>0</v>
      </c>
      <c r="O41" s="7">
        <v>0</v>
      </c>
      <c r="P41" s="7">
        <v>0</v>
      </c>
      <c r="Q41" s="16">
        <f t="shared" si="4"/>
        <v>0</v>
      </c>
    </row>
    <row r="42" spans="1:17" x14ac:dyDescent="0.2">
      <c r="A42" s="15" t="s">
        <v>27</v>
      </c>
      <c r="B42" s="7">
        <v>0</v>
      </c>
      <c r="C42" s="7">
        <v>0</v>
      </c>
      <c r="D42" s="7">
        <v>0</v>
      </c>
      <c r="E42" s="16">
        <f t="shared" si="1"/>
        <v>0</v>
      </c>
      <c r="F42" s="7">
        <v>0</v>
      </c>
      <c r="G42" s="7">
        <v>0</v>
      </c>
      <c r="H42" s="7">
        <v>0</v>
      </c>
      <c r="I42" s="16">
        <f t="shared" si="2"/>
        <v>0</v>
      </c>
      <c r="J42" s="7">
        <v>0</v>
      </c>
      <c r="K42" s="7">
        <v>0</v>
      </c>
      <c r="L42" s="7">
        <v>0</v>
      </c>
      <c r="M42" s="16">
        <f t="shared" si="3"/>
        <v>0</v>
      </c>
      <c r="N42" s="7">
        <v>0</v>
      </c>
      <c r="O42" s="7">
        <v>0</v>
      </c>
      <c r="P42" s="7">
        <v>0</v>
      </c>
      <c r="Q42" s="16">
        <f t="shared" si="4"/>
        <v>0</v>
      </c>
    </row>
    <row r="43" spans="1:17" x14ac:dyDescent="0.2">
      <c r="A43" s="15" t="s">
        <v>28</v>
      </c>
      <c r="B43" s="7">
        <v>0</v>
      </c>
      <c r="C43" s="7">
        <v>0</v>
      </c>
      <c r="D43" s="7">
        <v>0</v>
      </c>
      <c r="E43" s="16">
        <f t="shared" si="1"/>
        <v>0</v>
      </c>
      <c r="F43" s="7">
        <v>0</v>
      </c>
      <c r="G43" s="7">
        <v>0</v>
      </c>
      <c r="H43" s="7">
        <v>0</v>
      </c>
      <c r="I43" s="16">
        <f t="shared" si="2"/>
        <v>0</v>
      </c>
      <c r="J43" s="7">
        <v>0</v>
      </c>
      <c r="K43" s="7">
        <v>0</v>
      </c>
      <c r="L43" s="7">
        <v>0</v>
      </c>
      <c r="M43" s="16">
        <f t="shared" si="3"/>
        <v>0</v>
      </c>
      <c r="N43" s="7">
        <v>0</v>
      </c>
      <c r="O43" s="7">
        <v>0</v>
      </c>
      <c r="P43" s="7">
        <v>0</v>
      </c>
      <c r="Q43" s="16">
        <f t="shared" si="4"/>
        <v>0</v>
      </c>
    </row>
    <row r="44" spans="1:17" x14ac:dyDescent="0.2">
      <c r="A44" s="15" t="s">
        <v>29</v>
      </c>
      <c r="B44" s="7">
        <v>0</v>
      </c>
      <c r="C44" s="7">
        <v>0</v>
      </c>
      <c r="D44" s="7">
        <v>0</v>
      </c>
      <c r="E44" s="16">
        <f t="shared" si="1"/>
        <v>0</v>
      </c>
      <c r="F44" s="7">
        <v>0</v>
      </c>
      <c r="G44" s="7">
        <v>0</v>
      </c>
      <c r="H44" s="7">
        <v>0</v>
      </c>
      <c r="I44" s="16">
        <f t="shared" si="2"/>
        <v>0</v>
      </c>
      <c r="J44" s="7">
        <v>0</v>
      </c>
      <c r="K44" s="7">
        <v>0</v>
      </c>
      <c r="L44" s="7">
        <v>0</v>
      </c>
      <c r="M44" s="16">
        <f t="shared" si="3"/>
        <v>0</v>
      </c>
      <c r="N44" s="7">
        <v>0</v>
      </c>
      <c r="O44" s="7">
        <v>0</v>
      </c>
      <c r="P44" s="7">
        <v>0</v>
      </c>
      <c r="Q44" s="16">
        <f t="shared" si="4"/>
        <v>0</v>
      </c>
    </row>
    <row r="45" spans="1:17" x14ac:dyDescent="0.2">
      <c r="A45" s="15" t="s">
        <v>30</v>
      </c>
      <c r="B45" s="7">
        <v>0</v>
      </c>
      <c r="C45" s="7">
        <v>0</v>
      </c>
      <c r="D45" s="7">
        <v>0</v>
      </c>
      <c r="E45" s="16">
        <f t="shared" si="1"/>
        <v>0</v>
      </c>
      <c r="F45" s="7">
        <v>0</v>
      </c>
      <c r="G45" s="7">
        <v>0</v>
      </c>
      <c r="H45" s="7">
        <v>0</v>
      </c>
      <c r="I45" s="16">
        <f t="shared" si="2"/>
        <v>0</v>
      </c>
      <c r="J45" s="7">
        <v>0</v>
      </c>
      <c r="K45" s="7">
        <v>0</v>
      </c>
      <c r="L45" s="7">
        <v>0</v>
      </c>
      <c r="M45" s="16">
        <f t="shared" si="3"/>
        <v>0</v>
      </c>
      <c r="N45" s="7">
        <v>0</v>
      </c>
      <c r="O45" s="7">
        <v>0</v>
      </c>
      <c r="P45" s="7">
        <v>0</v>
      </c>
      <c r="Q45" s="16">
        <f t="shared" si="4"/>
        <v>0</v>
      </c>
    </row>
    <row r="46" spans="1:17" x14ac:dyDescent="0.2">
      <c r="A46" s="15" t="s">
        <v>31</v>
      </c>
      <c r="B46" s="7">
        <v>0</v>
      </c>
      <c r="C46" s="7">
        <v>0</v>
      </c>
      <c r="D46" s="7">
        <v>0</v>
      </c>
      <c r="E46" s="16">
        <f t="shared" si="1"/>
        <v>0</v>
      </c>
      <c r="F46" s="7">
        <v>0</v>
      </c>
      <c r="G46" s="7">
        <v>0</v>
      </c>
      <c r="H46" s="7">
        <v>0</v>
      </c>
      <c r="I46" s="16">
        <f t="shared" si="2"/>
        <v>0</v>
      </c>
      <c r="J46" s="7">
        <v>0</v>
      </c>
      <c r="K46" s="7">
        <v>0</v>
      </c>
      <c r="L46" s="7">
        <v>0</v>
      </c>
      <c r="M46" s="16">
        <f t="shared" si="3"/>
        <v>0</v>
      </c>
      <c r="N46" s="7">
        <v>0</v>
      </c>
      <c r="O46" s="7">
        <v>0</v>
      </c>
      <c r="P46" s="7">
        <v>0</v>
      </c>
      <c r="Q46" s="16">
        <f t="shared" si="4"/>
        <v>0</v>
      </c>
    </row>
    <row r="47" spans="1:17" x14ac:dyDescent="0.2">
      <c r="A47" s="15" t="s">
        <v>32</v>
      </c>
      <c r="B47" s="7">
        <v>760094.01</v>
      </c>
      <c r="C47" s="7">
        <v>467740.12</v>
      </c>
      <c r="D47" s="7">
        <v>1227834.1299999999</v>
      </c>
      <c r="E47" s="16">
        <f t="shared" si="1"/>
        <v>49.487490629156419</v>
      </c>
      <c r="F47" s="7">
        <v>254.51</v>
      </c>
      <c r="G47" s="7">
        <v>1083.6600000000001</v>
      </c>
      <c r="H47" s="7">
        <v>1338.17</v>
      </c>
      <c r="I47" s="16">
        <f t="shared" si="2"/>
        <v>22.302833333333336</v>
      </c>
      <c r="J47" s="7">
        <v>175941.57</v>
      </c>
      <c r="K47" s="7">
        <v>16030.62</v>
      </c>
      <c r="L47" s="7">
        <v>191972.19</v>
      </c>
      <c r="M47" s="16">
        <f t="shared" si="3"/>
        <v>236.41895320197045</v>
      </c>
      <c r="N47" s="7">
        <v>583897.93000000005</v>
      </c>
      <c r="O47" s="7">
        <v>450625.84</v>
      </c>
      <c r="P47" s="7">
        <v>1034523.77</v>
      </c>
      <c r="Q47" s="16">
        <f t="shared" si="4"/>
        <v>43.214995196123482</v>
      </c>
    </row>
    <row r="48" spans="1:17" x14ac:dyDescent="0.2">
      <c r="A48" s="15" t="s">
        <v>33</v>
      </c>
      <c r="B48" s="7">
        <v>13453.87</v>
      </c>
      <c r="C48" s="7">
        <v>19416.18</v>
      </c>
      <c r="D48" s="7">
        <v>32870.050000000003</v>
      </c>
      <c r="E48" s="16">
        <f t="shared" si="1"/>
        <v>1.324817621216396</v>
      </c>
      <c r="F48" s="7">
        <v>0</v>
      </c>
      <c r="G48" s="7">
        <v>3709.98</v>
      </c>
      <c r="H48" s="7">
        <v>3709.98</v>
      </c>
      <c r="I48" s="16">
        <f t="shared" si="2"/>
        <v>61.832999999999998</v>
      </c>
      <c r="J48" s="7">
        <v>0</v>
      </c>
      <c r="K48" s="7">
        <v>41.15</v>
      </c>
      <c r="L48" s="7">
        <v>41.15</v>
      </c>
      <c r="M48" s="16">
        <f t="shared" si="3"/>
        <v>5.0677339901477832E-2</v>
      </c>
      <c r="N48" s="7">
        <v>13453.87</v>
      </c>
      <c r="O48" s="7">
        <v>15665.05</v>
      </c>
      <c r="P48" s="7">
        <v>29118.92</v>
      </c>
      <c r="Q48" s="16">
        <f t="shared" si="4"/>
        <v>1.2163799657462717</v>
      </c>
    </row>
    <row r="49" spans="1:17" x14ac:dyDescent="0.2">
      <c r="A49" s="15" t="s">
        <v>34</v>
      </c>
      <c r="B49" s="7">
        <v>0</v>
      </c>
      <c r="C49" s="7">
        <v>0</v>
      </c>
      <c r="D49" s="7">
        <v>0</v>
      </c>
      <c r="E49" s="16">
        <f t="shared" si="1"/>
        <v>0</v>
      </c>
      <c r="F49" s="7">
        <v>0</v>
      </c>
      <c r="G49" s="7">
        <v>0</v>
      </c>
      <c r="H49" s="7">
        <v>0</v>
      </c>
      <c r="I49" s="16">
        <f t="shared" si="2"/>
        <v>0</v>
      </c>
      <c r="J49" s="7">
        <v>0</v>
      </c>
      <c r="K49" s="7">
        <v>0</v>
      </c>
      <c r="L49" s="7">
        <v>0</v>
      </c>
      <c r="M49" s="16">
        <f t="shared" si="3"/>
        <v>0</v>
      </c>
      <c r="N49" s="7">
        <v>0</v>
      </c>
      <c r="O49" s="7">
        <v>0</v>
      </c>
      <c r="P49" s="7">
        <v>0</v>
      </c>
      <c r="Q49" s="16">
        <f t="shared" si="4"/>
        <v>0</v>
      </c>
    </row>
    <row r="50" spans="1:17" x14ac:dyDescent="0.2">
      <c r="A50" s="15" t="s">
        <v>35</v>
      </c>
      <c r="B50" s="7">
        <v>225252.52</v>
      </c>
      <c r="C50" s="7">
        <v>0</v>
      </c>
      <c r="D50" s="7">
        <v>225252.52</v>
      </c>
      <c r="E50" s="16">
        <f t="shared" si="1"/>
        <v>9.0787360444963916</v>
      </c>
      <c r="F50" s="7">
        <v>0</v>
      </c>
      <c r="G50" s="7">
        <v>0</v>
      </c>
      <c r="H50" s="7">
        <v>0</v>
      </c>
      <c r="I50" s="16">
        <f t="shared" si="2"/>
        <v>0</v>
      </c>
      <c r="J50" s="7">
        <v>0</v>
      </c>
      <c r="K50" s="7">
        <v>0</v>
      </c>
      <c r="L50" s="7">
        <v>0</v>
      </c>
      <c r="M50" s="16">
        <f t="shared" si="3"/>
        <v>0</v>
      </c>
      <c r="N50" s="7">
        <v>225252.52</v>
      </c>
      <c r="O50" s="7">
        <v>0</v>
      </c>
      <c r="P50" s="7">
        <v>225252.52</v>
      </c>
      <c r="Q50" s="16">
        <f t="shared" si="4"/>
        <v>9.4094373198546304</v>
      </c>
    </row>
    <row r="51" spans="1:17" x14ac:dyDescent="0.2">
      <c r="A51" s="15" t="s">
        <v>86</v>
      </c>
      <c r="B51" s="7">
        <v>321086.43</v>
      </c>
      <c r="C51" s="7">
        <v>0</v>
      </c>
      <c r="D51" s="7">
        <v>321086.43</v>
      </c>
      <c r="E51" s="16">
        <f t="shared" si="1"/>
        <v>12.941293377937205</v>
      </c>
      <c r="F51" s="7">
        <v>3279.83</v>
      </c>
      <c r="G51" s="7">
        <v>0</v>
      </c>
      <c r="H51" s="7">
        <v>3279.83</v>
      </c>
      <c r="I51" s="16">
        <f t="shared" si="2"/>
        <v>54.663833333333329</v>
      </c>
      <c r="J51" s="7">
        <v>5307.86</v>
      </c>
      <c r="K51" s="7">
        <v>0</v>
      </c>
      <c r="L51" s="7">
        <v>5307.86</v>
      </c>
      <c r="M51" s="16">
        <f t="shared" si="3"/>
        <v>6.5367733990147778</v>
      </c>
      <c r="N51" s="7">
        <v>312498.74</v>
      </c>
      <c r="O51" s="7">
        <v>0</v>
      </c>
      <c r="P51" s="7">
        <v>312498.74</v>
      </c>
      <c r="Q51" s="16">
        <f t="shared" si="4"/>
        <v>13.053959647437235</v>
      </c>
    </row>
    <row r="52" spans="1:17" x14ac:dyDescent="0.2">
      <c r="A52" s="15" t="s">
        <v>36</v>
      </c>
      <c r="B52" s="7">
        <v>63455.33</v>
      </c>
      <c r="C52" s="7">
        <v>1732362.64</v>
      </c>
      <c r="D52" s="7">
        <v>1795817.97</v>
      </c>
      <c r="E52" s="16">
        <f t="shared" si="1"/>
        <v>72.379910926605135</v>
      </c>
      <c r="F52" s="7">
        <v>179.57</v>
      </c>
      <c r="G52" s="7">
        <v>21572.33</v>
      </c>
      <c r="H52" s="7">
        <v>21751.9</v>
      </c>
      <c r="I52" s="16">
        <f t="shared" si="2"/>
        <v>362.53166666666669</v>
      </c>
      <c r="J52" s="7">
        <v>3438.55</v>
      </c>
      <c r="K52" s="7">
        <v>80573.399999999994</v>
      </c>
      <c r="L52" s="7">
        <v>84011.95</v>
      </c>
      <c r="M52" s="16">
        <f t="shared" si="3"/>
        <v>103.46299261083743</v>
      </c>
      <c r="N52" s="7">
        <v>59837.21</v>
      </c>
      <c r="O52" s="7">
        <v>1630216.91</v>
      </c>
      <c r="P52" s="7">
        <v>1690054.12</v>
      </c>
      <c r="Q52" s="16">
        <f t="shared" si="4"/>
        <v>70.598359162872299</v>
      </c>
    </row>
    <row r="53" spans="1:17" x14ac:dyDescent="0.2">
      <c r="A53" s="15" t="s">
        <v>37</v>
      </c>
      <c r="B53" s="7">
        <v>204789.46</v>
      </c>
      <c r="C53" s="7">
        <v>800261.98</v>
      </c>
      <c r="D53" s="7">
        <v>1005051.44</v>
      </c>
      <c r="E53" s="16">
        <f t="shared" si="1"/>
        <v>40.50830035065092</v>
      </c>
      <c r="F53" s="7">
        <v>1825.55</v>
      </c>
      <c r="G53" s="7">
        <v>20608.599999999999</v>
      </c>
      <c r="H53" s="7">
        <v>22434.15</v>
      </c>
      <c r="I53" s="16">
        <f t="shared" si="2"/>
        <v>373.90250000000003</v>
      </c>
      <c r="J53" s="7">
        <v>7616.8</v>
      </c>
      <c r="K53" s="7">
        <v>43211.74</v>
      </c>
      <c r="L53" s="7">
        <v>50828.54</v>
      </c>
      <c r="M53" s="16">
        <f t="shared" si="3"/>
        <v>62.596724137931034</v>
      </c>
      <c r="N53" s="7">
        <v>195347.11</v>
      </c>
      <c r="O53" s="7">
        <v>736441.64</v>
      </c>
      <c r="P53" s="7">
        <v>931788.75</v>
      </c>
      <c r="Q53" s="16">
        <f t="shared" si="4"/>
        <v>38.923461715192779</v>
      </c>
    </row>
    <row r="54" spans="1:17" x14ac:dyDescent="0.2">
      <c r="A54" s="15" t="s">
        <v>38</v>
      </c>
      <c r="B54" s="7">
        <v>27598.2</v>
      </c>
      <c r="C54" s="7">
        <v>266173.44</v>
      </c>
      <c r="D54" s="7">
        <v>293771.64</v>
      </c>
      <c r="E54" s="16">
        <f t="shared" si="1"/>
        <v>11.840378864213454</v>
      </c>
      <c r="F54" s="7">
        <v>242.13</v>
      </c>
      <c r="G54" s="7">
        <v>1508.82</v>
      </c>
      <c r="H54" s="7">
        <v>1750.95</v>
      </c>
      <c r="I54" s="16">
        <f t="shared" si="2"/>
        <v>29.182500000000001</v>
      </c>
      <c r="J54" s="7">
        <v>1075.3699999999999</v>
      </c>
      <c r="K54" s="7">
        <v>10089.76</v>
      </c>
      <c r="L54" s="7">
        <v>11165.13</v>
      </c>
      <c r="M54" s="16">
        <f t="shared" si="3"/>
        <v>13.750160098522166</v>
      </c>
      <c r="N54" s="7">
        <v>26280.7</v>
      </c>
      <c r="O54" s="7">
        <v>254574.86</v>
      </c>
      <c r="P54" s="7">
        <v>280855.56</v>
      </c>
      <c r="Q54" s="16">
        <f t="shared" si="4"/>
        <v>11.732134174359832</v>
      </c>
    </row>
    <row r="55" spans="1:17" x14ac:dyDescent="0.2">
      <c r="A55" s="15" t="s">
        <v>39</v>
      </c>
      <c r="B55" s="7">
        <v>210.05</v>
      </c>
      <c r="C55" s="7">
        <v>0</v>
      </c>
      <c r="D55" s="7">
        <v>210.05</v>
      </c>
      <c r="E55" s="16">
        <f t="shared" si="1"/>
        <v>8.466002982548064E-3</v>
      </c>
      <c r="F55" s="7">
        <v>0</v>
      </c>
      <c r="G55" s="7">
        <v>0</v>
      </c>
      <c r="H55" s="7">
        <v>0</v>
      </c>
      <c r="I55" s="16">
        <f t="shared" si="2"/>
        <v>0</v>
      </c>
      <c r="J55" s="7">
        <v>0</v>
      </c>
      <c r="K55" s="7">
        <v>0</v>
      </c>
      <c r="L55" s="7">
        <v>0</v>
      </c>
      <c r="M55" s="16">
        <f t="shared" si="3"/>
        <v>0</v>
      </c>
      <c r="N55" s="7">
        <v>210.05</v>
      </c>
      <c r="O55" s="7">
        <v>0</v>
      </c>
      <c r="P55" s="7">
        <v>210.05</v>
      </c>
      <c r="Q55" s="16">
        <f t="shared" si="4"/>
        <v>8.77438489494131E-3</v>
      </c>
    </row>
    <row r="56" spans="1:17" x14ac:dyDescent="0.2">
      <c r="A56" s="15" t="s">
        <v>40</v>
      </c>
      <c r="B56" s="7">
        <v>245045.57</v>
      </c>
      <c r="C56" s="7">
        <v>825975.44</v>
      </c>
      <c r="D56" s="7">
        <v>1071021.01</v>
      </c>
      <c r="E56" s="16">
        <f t="shared" si="1"/>
        <v>43.167184313409372</v>
      </c>
      <c r="F56" s="7">
        <v>95331.43</v>
      </c>
      <c r="G56" s="7">
        <v>117306.53</v>
      </c>
      <c r="H56" s="7">
        <v>212637.96</v>
      </c>
      <c r="I56" s="16">
        <f t="shared" si="2"/>
        <v>3543.9659999999999</v>
      </c>
      <c r="J56" s="7">
        <v>1415</v>
      </c>
      <c r="K56" s="7">
        <v>24627.01</v>
      </c>
      <c r="L56" s="7">
        <v>26042.01</v>
      </c>
      <c r="M56" s="16">
        <f t="shared" si="3"/>
        <v>32.071440886699506</v>
      </c>
      <c r="N56" s="7">
        <v>148299.14000000001</v>
      </c>
      <c r="O56" s="7">
        <v>684041.9</v>
      </c>
      <c r="P56" s="7">
        <v>832341.04</v>
      </c>
      <c r="Q56" s="16">
        <f t="shared" si="4"/>
        <v>34.769248506620997</v>
      </c>
    </row>
    <row r="57" spans="1:17" x14ac:dyDescent="0.2">
      <c r="A57" s="15" t="s">
        <v>41</v>
      </c>
      <c r="B57" s="7">
        <v>0</v>
      </c>
      <c r="C57" s="7">
        <v>0</v>
      </c>
      <c r="D57" s="7">
        <v>0</v>
      </c>
      <c r="E57" s="16">
        <f t="shared" si="1"/>
        <v>0</v>
      </c>
      <c r="F57" s="7">
        <v>0</v>
      </c>
      <c r="G57" s="7">
        <v>0</v>
      </c>
      <c r="H57" s="7">
        <v>0</v>
      </c>
      <c r="I57" s="16">
        <f t="shared" si="2"/>
        <v>0</v>
      </c>
      <c r="J57" s="7">
        <v>0</v>
      </c>
      <c r="K57" s="7">
        <v>0</v>
      </c>
      <c r="L57" s="7">
        <v>0</v>
      </c>
      <c r="M57" s="16">
        <f t="shared" si="3"/>
        <v>0</v>
      </c>
      <c r="N57" s="7">
        <v>0</v>
      </c>
      <c r="O57" s="7">
        <v>0</v>
      </c>
      <c r="P57" s="7">
        <v>0</v>
      </c>
      <c r="Q57" s="16">
        <f t="shared" si="4"/>
        <v>0</v>
      </c>
    </row>
    <row r="58" spans="1:17" x14ac:dyDescent="0.2">
      <c r="A58" s="15" t="s">
        <v>42</v>
      </c>
      <c r="B58" s="7">
        <v>2873.46</v>
      </c>
      <c r="C58" s="7">
        <v>47061.94</v>
      </c>
      <c r="D58" s="7">
        <v>49935.4</v>
      </c>
      <c r="E58" s="16">
        <f t="shared" si="1"/>
        <v>2.0126314940953609</v>
      </c>
      <c r="F58" s="7">
        <v>0</v>
      </c>
      <c r="G58" s="7">
        <v>3738.3</v>
      </c>
      <c r="H58" s="7">
        <v>3738.3</v>
      </c>
      <c r="I58" s="16">
        <f t="shared" si="2"/>
        <v>62.305</v>
      </c>
      <c r="J58" s="7">
        <v>0</v>
      </c>
      <c r="K58" s="7">
        <v>2284.89</v>
      </c>
      <c r="L58" s="7">
        <v>2284.89</v>
      </c>
      <c r="M58" s="16">
        <f t="shared" si="3"/>
        <v>2.8139039408866995</v>
      </c>
      <c r="N58" s="7">
        <v>2873.46</v>
      </c>
      <c r="O58" s="7">
        <v>41038.75</v>
      </c>
      <c r="P58" s="7">
        <v>43912.21</v>
      </c>
      <c r="Q58" s="16">
        <f t="shared" si="4"/>
        <v>1.8343376916329002</v>
      </c>
    </row>
    <row r="59" spans="1:17" x14ac:dyDescent="0.2">
      <c r="A59" s="15" t="s">
        <v>43</v>
      </c>
      <c r="B59" s="7">
        <v>83429.45</v>
      </c>
      <c r="C59" s="7">
        <v>35059.019999999997</v>
      </c>
      <c r="D59" s="7">
        <v>118488.47</v>
      </c>
      <c r="E59" s="16">
        <f t="shared" si="1"/>
        <v>4.7756426584982465</v>
      </c>
      <c r="F59" s="7">
        <v>2224.79</v>
      </c>
      <c r="G59" s="7">
        <v>0</v>
      </c>
      <c r="H59" s="7">
        <v>2224.79</v>
      </c>
      <c r="I59" s="16">
        <f t="shared" si="2"/>
        <v>37.079833333333333</v>
      </c>
      <c r="J59" s="7">
        <v>3781.63</v>
      </c>
      <c r="K59" s="7">
        <v>1499.3</v>
      </c>
      <c r="L59" s="7">
        <v>5280.93</v>
      </c>
      <c r="M59" s="16">
        <f t="shared" si="3"/>
        <v>6.5036083743842372</v>
      </c>
      <c r="N59" s="7">
        <v>77423.03</v>
      </c>
      <c r="O59" s="7">
        <v>33559.72</v>
      </c>
      <c r="P59" s="7">
        <v>110982.75</v>
      </c>
      <c r="Q59" s="16">
        <f t="shared" si="4"/>
        <v>4.636064580809558</v>
      </c>
    </row>
    <row r="60" spans="1:17" x14ac:dyDescent="0.2">
      <c r="A60" s="15" t="s">
        <v>44</v>
      </c>
      <c r="B60" s="7">
        <v>597925.72</v>
      </c>
      <c r="C60" s="7">
        <v>0</v>
      </c>
      <c r="D60" s="7">
        <v>597925.72</v>
      </c>
      <c r="E60" s="16">
        <f t="shared" si="1"/>
        <v>24.099218894845027</v>
      </c>
      <c r="F60" s="7">
        <v>36</v>
      </c>
      <c r="G60" s="7">
        <v>0</v>
      </c>
      <c r="H60" s="7">
        <v>36</v>
      </c>
      <c r="I60" s="16">
        <f t="shared" si="2"/>
        <v>0.6</v>
      </c>
      <c r="J60" s="7">
        <v>523290.79</v>
      </c>
      <c r="K60" s="7">
        <v>0</v>
      </c>
      <c r="L60" s="7">
        <v>523290.79</v>
      </c>
      <c r="M60" s="16">
        <f t="shared" si="3"/>
        <v>644.44678571428574</v>
      </c>
      <c r="N60" s="7">
        <v>74598.929999999993</v>
      </c>
      <c r="O60" s="7">
        <v>0</v>
      </c>
      <c r="P60" s="7">
        <v>74598.929999999993</v>
      </c>
      <c r="Q60" s="16">
        <f t="shared" si="4"/>
        <v>3.1162091148335351</v>
      </c>
    </row>
    <row r="61" spans="1:17" x14ac:dyDescent="0.2">
      <c r="A61" s="15" t="s">
        <v>45</v>
      </c>
      <c r="B61" s="7">
        <v>19165.97</v>
      </c>
      <c r="C61" s="7">
        <v>186067.61</v>
      </c>
      <c r="D61" s="7">
        <v>205233.58</v>
      </c>
      <c r="E61" s="16">
        <f t="shared" si="1"/>
        <v>8.2718786022328796</v>
      </c>
      <c r="F61" s="7">
        <v>9.4</v>
      </c>
      <c r="G61" s="7">
        <v>483.31</v>
      </c>
      <c r="H61" s="7">
        <v>492.71</v>
      </c>
      <c r="I61" s="16">
        <f t="shared" si="2"/>
        <v>8.2118333333333329</v>
      </c>
      <c r="J61" s="7">
        <v>1382.98</v>
      </c>
      <c r="K61" s="7">
        <v>8717.32</v>
      </c>
      <c r="L61" s="7">
        <v>10100.299999999999</v>
      </c>
      <c r="M61" s="16">
        <f t="shared" si="3"/>
        <v>12.438793103448274</v>
      </c>
      <c r="N61" s="7">
        <v>17773.59</v>
      </c>
      <c r="O61" s="7">
        <v>176866.98</v>
      </c>
      <c r="P61" s="7">
        <v>194640.57</v>
      </c>
      <c r="Q61" s="16">
        <f t="shared" si="4"/>
        <v>8.1306892518484482</v>
      </c>
    </row>
    <row r="62" spans="1:17" x14ac:dyDescent="0.2">
      <c r="A62" s="15" t="s">
        <v>46</v>
      </c>
      <c r="B62" s="7">
        <v>12703.9</v>
      </c>
      <c r="C62" s="7">
        <v>26764.19</v>
      </c>
      <c r="D62" s="7">
        <v>39468.089999999997</v>
      </c>
      <c r="E62" s="16">
        <f t="shared" si="1"/>
        <v>1.5907496674861954</v>
      </c>
      <c r="F62" s="7">
        <v>103.1</v>
      </c>
      <c r="G62" s="7">
        <v>0</v>
      </c>
      <c r="H62" s="7">
        <v>103.1</v>
      </c>
      <c r="I62" s="16">
        <f t="shared" si="2"/>
        <v>1.7183333333333333</v>
      </c>
      <c r="J62" s="7">
        <v>675.84</v>
      </c>
      <c r="K62" s="7">
        <v>502.35</v>
      </c>
      <c r="L62" s="7">
        <v>1178.19</v>
      </c>
      <c r="M62" s="16">
        <f t="shared" si="3"/>
        <v>1.4509729064039409</v>
      </c>
      <c r="N62" s="7">
        <v>11924.96</v>
      </c>
      <c r="O62" s="7">
        <v>26261.84</v>
      </c>
      <c r="P62" s="7">
        <v>38186.800000000003</v>
      </c>
      <c r="Q62" s="16">
        <f t="shared" si="4"/>
        <v>1.5951710597769331</v>
      </c>
    </row>
    <row r="63" spans="1:17" x14ac:dyDescent="0.2">
      <c r="A63" s="17" t="s">
        <v>87</v>
      </c>
      <c r="B63" s="7"/>
      <c r="C63" s="7"/>
      <c r="D63" s="7"/>
      <c r="E63" s="16"/>
      <c r="F63" s="7"/>
      <c r="G63" s="7"/>
      <c r="H63" s="7"/>
      <c r="I63" s="16"/>
      <c r="J63" s="7"/>
      <c r="K63" s="7"/>
      <c r="L63" s="7"/>
      <c r="M63" s="16"/>
      <c r="N63" s="7"/>
      <c r="O63" s="7"/>
      <c r="P63" s="7"/>
      <c r="Q63" s="16"/>
    </row>
    <row r="64" spans="1:17" x14ac:dyDescent="0.2">
      <c r="A64" s="15" t="s">
        <v>47</v>
      </c>
      <c r="B64" s="7">
        <v>0</v>
      </c>
      <c r="C64" s="7">
        <v>0</v>
      </c>
      <c r="D64" s="7">
        <v>0</v>
      </c>
      <c r="E64" s="16">
        <f t="shared" si="1"/>
        <v>0</v>
      </c>
      <c r="F64" s="7">
        <v>0</v>
      </c>
      <c r="G64" s="7">
        <v>0</v>
      </c>
      <c r="H64" s="7">
        <v>0</v>
      </c>
      <c r="I64" s="16">
        <f t="shared" si="2"/>
        <v>0</v>
      </c>
      <c r="J64" s="7">
        <v>0</v>
      </c>
      <c r="K64" s="7">
        <v>0</v>
      </c>
      <c r="L64" s="7">
        <v>0</v>
      </c>
      <c r="M64" s="16">
        <f t="shared" si="3"/>
        <v>0</v>
      </c>
      <c r="N64" s="7">
        <v>0</v>
      </c>
      <c r="O64" s="7">
        <v>0</v>
      </c>
      <c r="P64" s="7">
        <v>0</v>
      </c>
      <c r="Q64" s="16">
        <f t="shared" si="4"/>
        <v>0</v>
      </c>
    </row>
    <row r="65" spans="1:17" x14ac:dyDescent="0.2">
      <c r="A65" s="15" t="s">
        <v>48</v>
      </c>
      <c r="B65" s="7">
        <v>1063828.52</v>
      </c>
      <c r="C65" s="7">
        <v>0</v>
      </c>
      <c r="D65" s="7">
        <v>1063828.52</v>
      </c>
      <c r="E65" s="16">
        <f t="shared" si="1"/>
        <v>42.877293136108982</v>
      </c>
      <c r="F65" s="7">
        <v>24.6</v>
      </c>
      <c r="G65" s="7">
        <v>0</v>
      </c>
      <c r="H65" s="7">
        <v>24.6</v>
      </c>
      <c r="I65" s="16">
        <f t="shared" si="2"/>
        <v>0.41000000000000003</v>
      </c>
      <c r="J65" s="7">
        <v>12284.1</v>
      </c>
      <c r="K65" s="7">
        <v>0</v>
      </c>
      <c r="L65" s="7">
        <v>12284.1</v>
      </c>
      <c r="M65" s="16">
        <f t="shared" si="3"/>
        <v>15.128201970443349</v>
      </c>
      <c r="N65" s="7">
        <v>1051519.82</v>
      </c>
      <c r="O65" s="7">
        <v>0</v>
      </c>
      <c r="P65" s="7">
        <v>1051519.82</v>
      </c>
      <c r="Q65" s="16">
        <f t="shared" si="4"/>
        <v>43.924968461506332</v>
      </c>
    </row>
    <row r="66" spans="1:17" x14ac:dyDescent="0.2">
      <c r="A66" s="15" t="s">
        <v>49</v>
      </c>
      <c r="B66" s="7">
        <v>8722.98</v>
      </c>
      <c r="C66" s="7">
        <v>0</v>
      </c>
      <c r="D66" s="7">
        <v>8722.98</v>
      </c>
      <c r="E66" s="16">
        <f t="shared" si="1"/>
        <v>0.35157712305025995</v>
      </c>
      <c r="F66" s="7">
        <v>0</v>
      </c>
      <c r="G66" s="7">
        <v>0</v>
      </c>
      <c r="H66" s="7">
        <v>0</v>
      </c>
      <c r="I66" s="16">
        <f t="shared" si="2"/>
        <v>0</v>
      </c>
      <c r="J66" s="7">
        <v>0</v>
      </c>
      <c r="K66" s="7">
        <v>0</v>
      </c>
      <c r="L66" s="7">
        <v>0</v>
      </c>
      <c r="M66" s="16">
        <f t="shared" si="3"/>
        <v>0</v>
      </c>
      <c r="N66" s="7">
        <v>8722.98</v>
      </c>
      <c r="O66" s="7">
        <v>0</v>
      </c>
      <c r="P66" s="7">
        <v>8722.98</v>
      </c>
      <c r="Q66" s="16">
        <f t="shared" si="4"/>
        <v>0.36438364175613014</v>
      </c>
    </row>
    <row r="67" spans="1:17" x14ac:dyDescent="0.2">
      <c r="A67" s="15" t="s">
        <v>50</v>
      </c>
      <c r="B67" s="7">
        <v>0</v>
      </c>
      <c r="C67" s="7">
        <v>0</v>
      </c>
      <c r="D67" s="7">
        <v>0</v>
      </c>
      <c r="E67" s="16">
        <f t="shared" si="1"/>
        <v>0</v>
      </c>
      <c r="F67" s="7">
        <v>0</v>
      </c>
      <c r="G67" s="7">
        <v>0</v>
      </c>
      <c r="H67" s="7">
        <v>0</v>
      </c>
      <c r="I67" s="16">
        <f t="shared" si="2"/>
        <v>0</v>
      </c>
      <c r="J67" s="7">
        <v>0</v>
      </c>
      <c r="K67" s="7">
        <v>0</v>
      </c>
      <c r="L67" s="7">
        <v>0</v>
      </c>
      <c r="M67" s="16">
        <f t="shared" si="3"/>
        <v>0</v>
      </c>
      <c r="N67" s="7">
        <v>0</v>
      </c>
      <c r="O67" s="7">
        <v>0</v>
      </c>
      <c r="P67" s="7">
        <v>0</v>
      </c>
      <c r="Q67" s="16">
        <f t="shared" si="4"/>
        <v>0</v>
      </c>
    </row>
    <row r="68" spans="1:17" x14ac:dyDescent="0.2">
      <c r="A68" s="15" t="s">
        <v>51</v>
      </c>
      <c r="B68" s="7">
        <v>215076682.61000001</v>
      </c>
      <c r="C68" s="7">
        <v>0</v>
      </c>
      <c r="D68" s="7">
        <v>215076682.61000001</v>
      </c>
      <c r="E68" s="16">
        <f t="shared" si="1"/>
        <v>8668.6019350288188</v>
      </c>
      <c r="F68" s="7">
        <v>325424.34000000003</v>
      </c>
      <c r="G68" s="7">
        <v>0</v>
      </c>
      <c r="H68" s="7">
        <v>325424.34000000003</v>
      </c>
      <c r="I68" s="16">
        <f t="shared" si="2"/>
        <v>5423.7390000000005</v>
      </c>
      <c r="J68" s="7">
        <v>6744976.1100000003</v>
      </c>
      <c r="K68" s="7">
        <v>0</v>
      </c>
      <c r="L68" s="7">
        <v>6744976.1100000003</v>
      </c>
      <c r="M68" s="16">
        <f t="shared" si="3"/>
        <v>8306.6208251231528</v>
      </c>
      <c r="N68" s="7">
        <v>208006282.16</v>
      </c>
      <c r="O68" s="7">
        <v>0</v>
      </c>
      <c r="P68" s="7">
        <v>208006282.16</v>
      </c>
      <c r="Q68" s="16">
        <f t="shared" si="4"/>
        <v>8689.0129980366764</v>
      </c>
    </row>
    <row r="69" spans="1:17" x14ac:dyDescent="0.2">
      <c r="A69" s="15" t="s">
        <v>52</v>
      </c>
      <c r="B69" s="7">
        <v>45363.040000000001</v>
      </c>
      <c r="C69" s="7">
        <v>0</v>
      </c>
      <c r="D69" s="7">
        <v>45363.040000000001</v>
      </c>
      <c r="E69" s="16">
        <f t="shared" si="1"/>
        <v>1.8283438797307645</v>
      </c>
      <c r="F69" s="7">
        <v>0</v>
      </c>
      <c r="G69" s="7">
        <v>0</v>
      </c>
      <c r="H69" s="7">
        <v>0</v>
      </c>
      <c r="I69" s="16">
        <f t="shared" si="2"/>
        <v>0</v>
      </c>
      <c r="J69" s="7">
        <v>0</v>
      </c>
      <c r="K69" s="7">
        <v>0</v>
      </c>
      <c r="L69" s="7">
        <v>0</v>
      </c>
      <c r="M69" s="16">
        <f t="shared" si="3"/>
        <v>0</v>
      </c>
      <c r="N69" s="7">
        <v>45363.040000000001</v>
      </c>
      <c r="O69" s="7">
        <v>0</v>
      </c>
      <c r="P69" s="7">
        <v>45363.040000000001</v>
      </c>
      <c r="Q69" s="16">
        <f t="shared" si="4"/>
        <v>1.8949429800743558</v>
      </c>
    </row>
    <row r="70" spans="1:17" x14ac:dyDescent="0.2">
      <c r="A70" s="15" t="s">
        <v>53</v>
      </c>
      <c r="B70" s="7">
        <v>19380749.940000001</v>
      </c>
      <c r="C70" s="7">
        <v>0</v>
      </c>
      <c r="D70" s="7">
        <v>19380749.940000001</v>
      </c>
      <c r="E70" s="16">
        <f t="shared" si="1"/>
        <v>781.13538108097225</v>
      </c>
      <c r="F70" s="7">
        <v>17004.580000000002</v>
      </c>
      <c r="G70" s="7">
        <v>0</v>
      </c>
      <c r="H70" s="7">
        <v>17004.580000000002</v>
      </c>
      <c r="I70" s="16">
        <f t="shared" si="2"/>
        <v>283.40966666666668</v>
      </c>
      <c r="J70" s="7">
        <v>137280.9</v>
      </c>
      <c r="K70" s="7">
        <v>0</v>
      </c>
      <c r="L70" s="7">
        <v>137280.9</v>
      </c>
      <c r="M70" s="16">
        <f t="shared" si="3"/>
        <v>169.06514778325123</v>
      </c>
      <c r="N70" s="7">
        <v>19226464.460000001</v>
      </c>
      <c r="O70" s="7">
        <v>0</v>
      </c>
      <c r="P70" s="7">
        <v>19226464.460000001</v>
      </c>
      <c r="Q70" s="16">
        <f t="shared" si="4"/>
        <v>803.14401019257286</v>
      </c>
    </row>
    <row r="71" spans="1:17" x14ac:dyDescent="0.2">
      <c r="A71" s="15" t="s">
        <v>54</v>
      </c>
      <c r="B71" s="7">
        <v>1678865.43</v>
      </c>
      <c r="C71" s="7">
        <v>0</v>
      </c>
      <c r="D71" s="7">
        <v>1678865.43</v>
      </c>
      <c r="E71" s="16">
        <f t="shared" si="1"/>
        <v>67.666173471444111</v>
      </c>
      <c r="F71" s="7">
        <v>0</v>
      </c>
      <c r="G71" s="7">
        <v>0</v>
      </c>
      <c r="H71" s="7">
        <v>0</v>
      </c>
      <c r="I71" s="16">
        <f t="shared" si="2"/>
        <v>0</v>
      </c>
      <c r="J71" s="7">
        <v>0</v>
      </c>
      <c r="K71" s="7">
        <v>0</v>
      </c>
      <c r="L71" s="7">
        <v>0</v>
      </c>
      <c r="M71" s="16">
        <f t="shared" si="3"/>
        <v>0</v>
      </c>
      <c r="N71" s="7">
        <v>1678865.43</v>
      </c>
      <c r="O71" s="7">
        <v>0</v>
      </c>
      <c r="P71" s="7">
        <v>1678865.43</v>
      </c>
      <c r="Q71" s="16">
        <f t="shared" si="4"/>
        <v>70.130975813526049</v>
      </c>
    </row>
    <row r="72" spans="1:17" x14ac:dyDescent="0.2">
      <c r="A72" s="15" t="s">
        <v>55</v>
      </c>
      <c r="B72" s="7">
        <v>0</v>
      </c>
      <c r="C72" s="7">
        <v>0</v>
      </c>
      <c r="D72" s="7">
        <v>0</v>
      </c>
      <c r="E72" s="16">
        <f t="shared" si="1"/>
        <v>0</v>
      </c>
      <c r="F72" s="7">
        <v>0</v>
      </c>
      <c r="G72" s="7">
        <v>0</v>
      </c>
      <c r="H72" s="7">
        <v>0</v>
      </c>
      <c r="I72" s="16">
        <f t="shared" si="2"/>
        <v>0</v>
      </c>
      <c r="J72" s="7">
        <v>0</v>
      </c>
      <c r="K72" s="7">
        <v>0</v>
      </c>
      <c r="L72" s="7">
        <v>0</v>
      </c>
      <c r="M72" s="16">
        <f t="shared" si="3"/>
        <v>0</v>
      </c>
      <c r="N72" s="7">
        <v>0</v>
      </c>
      <c r="O72" s="7">
        <v>0</v>
      </c>
      <c r="P72" s="7">
        <v>0</v>
      </c>
      <c r="Q72" s="16">
        <f t="shared" si="4"/>
        <v>0</v>
      </c>
    </row>
    <row r="73" spans="1:17" x14ac:dyDescent="0.2">
      <c r="A73" s="15" t="s">
        <v>56</v>
      </c>
      <c r="B73" s="7">
        <v>0</v>
      </c>
      <c r="C73" s="7">
        <v>0</v>
      </c>
      <c r="D73" s="7">
        <v>0</v>
      </c>
      <c r="E73" s="16">
        <f t="shared" si="1"/>
        <v>0</v>
      </c>
      <c r="F73" s="7">
        <v>0</v>
      </c>
      <c r="G73" s="7">
        <v>0</v>
      </c>
      <c r="H73" s="7">
        <v>0</v>
      </c>
      <c r="I73" s="16">
        <f t="shared" si="2"/>
        <v>0</v>
      </c>
      <c r="J73" s="7">
        <v>0</v>
      </c>
      <c r="K73" s="7">
        <v>0</v>
      </c>
      <c r="L73" s="7">
        <v>0</v>
      </c>
      <c r="M73" s="16">
        <f t="shared" si="3"/>
        <v>0</v>
      </c>
      <c r="N73" s="7">
        <v>0</v>
      </c>
      <c r="O73" s="7">
        <v>0</v>
      </c>
      <c r="P73" s="7">
        <v>0</v>
      </c>
      <c r="Q73" s="16">
        <f t="shared" si="4"/>
        <v>0</v>
      </c>
    </row>
    <row r="74" spans="1:17" x14ac:dyDescent="0.2">
      <c r="A74" s="15" t="s">
        <v>57</v>
      </c>
      <c r="B74" s="7">
        <v>1791882.46</v>
      </c>
      <c r="C74" s="7">
        <v>0</v>
      </c>
      <c r="D74" s="7">
        <v>1791882.46</v>
      </c>
      <c r="E74" s="16">
        <f t="shared" si="1"/>
        <v>72.221291362702033</v>
      </c>
      <c r="F74" s="7">
        <v>3541.72</v>
      </c>
      <c r="G74" s="7">
        <v>0</v>
      </c>
      <c r="H74" s="7">
        <v>3541.72</v>
      </c>
      <c r="I74" s="16">
        <f t="shared" si="2"/>
        <v>59.028666666666666</v>
      </c>
      <c r="J74" s="7">
        <v>70273.94</v>
      </c>
      <c r="K74" s="7">
        <v>0</v>
      </c>
      <c r="L74" s="7">
        <v>70273.94</v>
      </c>
      <c r="M74" s="16">
        <f t="shared" si="3"/>
        <v>86.544261083743848</v>
      </c>
      <c r="N74" s="7">
        <v>1718066.8</v>
      </c>
      <c r="O74" s="7">
        <v>0</v>
      </c>
      <c r="P74" s="7">
        <v>1718066.8</v>
      </c>
      <c r="Q74" s="16">
        <f t="shared" si="4"/>
        <v>71.768528342871463</v>
      </c>
    </row>
    <row r="75" spans="1:17" x14ac:dyDescent="0.2">
      <c r="A75" s="15" t="s">
        <v>58</v>
      </c>
      <c r="B75" s="7">
        <v>5257.78</v>
      </c>
      <c r="C75" s="7">
        <v>0</v>
      </c>
      <c r="D75" s="7">
        <v>5257.78</v>
      </c>
      <c r="E75" s="16">
        <f t="shared" si="1"/>
        <v>0.21191326427794122</v>
      </c>
      <c r="F75" s="7">
        <v>0</v>
      </c>
      <c r="G75" s="7">
        <v>0</v>
      </c>
      <c r="H75" s="7">
        <v>0</v>
      </c>
      <c r="I75" s="16">
        <f t="shared" si="2"/>
        <v>0</v>
      </c>
      <c r="J75" s="7">
        <v>0</v>
      </c>
      <c r="K75" s="7">
        <v>0</v>
      </c>
      <c r="L75" s="7">
        <v>0</v>
      </c>
      <c r="M75" s="16">
        <f t="shared" si="3"/>
        <v>0</v>
      </c>
      <c r="N75" s="7">
        <v>5257.78</v>
      </c>
      <c r="O75" s="7">
        <v>0</v>
      </c>
      <c r="P75" s="7">
        <v>5257.78</v>
      </c>
      <c r="Q75" s="16">
        <f t="shared" si="4"/>
        <v>0.21963239901416098</v>
      </c>
    </row>
    <row r="76" spans="1:17" x14ac:dyDescent="0.2">
      <c r="A76" s="15" t="s">
        <v>59</v>
      </c>
      <c r="B76" s="7">
        <v>979290.18</v>
      </c>
      <c r="C76" s="7">
        <v>0</v>
      </c>
      <c r="D76" s="7">
        <v>979290.18</v>
      </c>
      <c r="E76" s="16">
        <f t="shared" si="1"/>
        <v>39.470000403047038</v>
      </c>
      <c r="F76" s="7">
        <v>0</v>
      </c>
      <c r="G76" s="7">
        <v>0</v>
      </c>
      <c r="H76" s="7">
        <v>0</v>
      </c>
      <c r="I76" s="16">
        <f t="shared" si="2"/>
        <v>0</v>
      </c>
      <c r="J76" s="7">
        <v>20575.59</v>
      </c>
      <c r="K76" s="7">
        <v>0</v>
      </c>
      <c r="L76" s="7">
        <v>20575.59</v>
      </c>
      <c r="M76" s="16">
        <f t="shared" si="3"/>
        <v>25.339396551724139</v>
      </c>
      <c r="N76" s="7">
        <v>958714.59</v>
      </c>
      <c r="O76" s="7">
        <v>0</v>
      </c>
      <c r="P76" s="7">
        <v>958714.59</v>
      </c>
      <c r="Q76" s="16">
        <f t="shared" si="4"/>
        <v>40.048230502527254</v>
      </c>
    </row>
    <row r="77" spans="1:17" x14ac:dyDescent="0.2">
      <c r="A77" s="15" t="s">
        <v>60</v>
      </c>
      <c r="B77" s="7">
        <v>0</v>
      </c>
      <c r="C77" s="7">
        <v>0</v>
      </c>
      <c r="D77" s="7">
        <v>0</v>
      </c>
      <c r="E77" s="16">
        <f t="shared" si="1"/>
        <v>0</v>
      </c>
      <c r="F77" s="7">
        <v>0</v>
      </c>
      <c r="G77" s="7">
        <v>0</v>
      </c>
      <c r="H77" s="7">
        <v>0</v>
      </c>
      <c r="I77" s="16">
        <f t="shared" si="2"/>
        <v>0</v>
      </c>
      <c r="J77" s="7">
        <v>0</v>
      </c>
      <c r="K77" s="7">
        <v>0</v>
      </c>
      <c r="L77" s="7">
        <v>0</v>
      </c>
      <c r="M77" s="16">
        <f t="shared" si="3"/>
        <v>0</v>
      </c>
      <c r="N77" s="7">
        <v>0</v>
      </c>
      <c r="O77" s="7">
        <v>0</v>
      </c>
      <c r="P77" s="7">
        <v>0</v>
      </c>
      <c r="Q77" s="16">
        <f t="shared" si="4"/>
        <v>0</v>
      </c>
    </row>
    <row r="78" spans="1:17" x14ac:dyDescent="0.2">
      <c r="A78" s="15" t="s">
        <v>61</v>
      </c>
      <c r="B78" s="7">
        <v>58589074.359999999</v>
      </c>
      <c r="C78" s="7">
        <v>0</v>
      </c>
      <c r="D78" s="7">
        <v>58589074.359999999</v>
      </c>
      <c r="E78" s="16">
        <f t="shared" si="1"/>
        <v>2361.4152738704606</v>
      </c>
      <c r="F78" s="7">
        <v>59476.74</v>
      </c>
      <c r="G78" s="7">
        <v>0</v>
      </c>
      <c r="H78" s="7">
        <v>59476.74</v>
      </c>
      <c r="I78" s="16">
        <f t="shared" si="2"/>
        <v>991.279</v>
      </c>
      <c r="J78" s="7">
        <v>1043897.24</v>
      </c>
      <c r="K78" s="7">
        <v>0</v>
      </c>
      <c r="L78" s="7">
        <v>1043897.24</v>
      </c>
      <c r="M78" s="16">
        <f t="shared" si="3"/>
        <v>1285.5877339901479</v>
      </c>
      <c r="N78" s="7">
        <v>57485700.380000003</v>
      </c>
      <c r="O78" s="7">
        <v>0</v>
      </c>
      <c r="P78" s="7">
        <v>57485700.380000003</v>
      </c>
      <c r="Q78" s="16">
        <f t="shared" si="4"/>
        <v>2401.3409240152055</v>
      </c>
    </row>
    <row r="79" spans="1:17" x14ac:dyDescent="0.2">
      <c r="A79" s="15" t="s">
        <v>62</v>
      </c>
      <c r="B79" s="7">
        <v>13173.09</v>
      </c>
      <c r="C79" s="7">
        <v>0</v>
      </c>
      <c r="D79" s="7">
        <v>13173.09</v>
      </c>
      <c r="E79" s="16">
        <f t="shared" ref="E79:E83" si="5">D79/$C$5</f>
        <v>0.5309374874047802</v>
      </c>
      <c r="F79" s="7">
        <v>0</v>
      </c>
      <c r="G79" s="7">
        <v>0</v>
      </c>
      <c r="H79" s="7">
        <v>0</v>
      </c>
      <c r="I79" s="16">
        <f t="shared" ref="I79:I83" si="6">H79/$C$6</f>
        <v>0</v>
      </c>
      <c r="J79" s="7">
        <v>0</v>
      </c>
      <c r="K79" s="7">
        <v>0</v>
      </c>
      <c r="L79" s="7">
        <v>0</v>
      </c>
      <c r="M79" s="16">
        <f t="shared" ref="M79:M83" si="7">L79/$C$7</f>
        <v>0</v>
      </c>
      <c r="N79" s="7">
        <v>13173.09</v>
      </c>
      <c r="O79" s="7">
        <v>0</v>
      </c>
      <c r="P79" s="7">
        <v>13173.09</v>
      </c>
      <c r="Q79" s="16">
        <f t="shared" ref="Q79:Q83" si="8">P79/$C$8</f>
        <v>0.55027737165295121</v>
      </c>
    </row>
    <row r="80" spans="1:17" x14ac:dyDescent="0.2">
      <c r="A80" s="15" t="s">
        <v>63</v>
      </c>
      <c r="B80" s="7">
        <v>4385806.21</v>
      </c>
      <c r="C80" s="7">
        <v>0</v>
      </c>
      <c r="D80" s="7">
        <v>4385806.21</v>
      </c>
      <c r="E80" s="16">
        <f t="shared" si="5"/>
        <v>176.76861916085608</v>
      </c>
      <c r="F80" s="7">
        <v>13663.28</v>
      </c>
      <c r="G80" s="7">
        <v>0</v>
      </c>
      <c r="H80" s="7">
        <v>13663.28</v>
      </c>
      <c r="I80" s="16">
        <f t="shared" si="6"/>
        <v>227.72133333333335</v>
      </c>
      <c r="J80" s="7">
        <v>367570.64</v>
      </c>
      <c r="K80" s="7">
        <v>0</v>
      </c>
      <c r="L80" s="7">
        <v>367570.64</v>
      </c>
      <c r="M80" s="16">
        <f t="shared" si="7"/>
        <v>452.67320197044336</v>
      </c>
      <c r="N80" s="7">
        <v>4004572.29</v>
      </c>
      <c r="O80" s="7">
        <v>0</v>
      </c>
      <c r="P80" s="7">
        <v>4004572.29</v>
      </c>
      <c r="Q80" s="16">
        <f t="shared" si="8"/>
        <v>167.28235473495133</v>
      </c>
    </row>
    <row r="81" spans="1:17" x14ac:dyDescent="0.2">
      <c r="A81" s="15" t="s">
        <v>64</v>
      </c>
      <c r="B81" s="7">
        <v>120838.22</v>
      </c>
      <c r="C81" s="7">
        <v>0</v>
      </c>
      <c r="D81" s="7">
        <v>120838.22</v>
      </c>
      <c r="E81" s="16">
        <f t="shared" si="5"/>
        <v>4.8703486356857848</v>
      </c>
      <c r="F81" s="7">
        <v>0</v>
      </c>
      <c r="G81" s="7">
        <v>0</v>
      </c>
      <c r="H81" s="7">
        <v>0</v>
      </c>
      <c r="I81" s="16">
        <f t="shared" si="6"/>
        <v>0</v>
      </c>
      <c r="J81" s="7">
        <v>0</v>
      </c>
      <c r="K81" s="7">
        <v>0</v>
      </c>
      <c r="L81" s="7">
        <v>0</v>
      </c>
      <c r="M81" s="16">
        <f t="shared" si="7"/>
        <v>0</v>
      </c>
      <c r="N81" s="7">
        <v>120838.22</v>
      </c>
      <c r="O81" s="7">
        <v>0</v>
      </c>
      <c r="P81" s="7">
        <v>120838.22</v>
      </c>
      <c r="Q81" s="16">
        <f t="shared" si="8"/>
        <v>5.0477555453444172</v>
      </c>
    </row>
    <row r="82" spans="1:17" x14ac:dyDescent="0.2">
      <c r="A82" s="15" t="s">
        <v>65</v>
      </c>
      <c r="B82" s="7">
        <v>0</v>
      </c>
      <c r="C82" s="7">
        <v>0</v>
      </c>
      <c r="D82" s="7">
        <v>0</v>
      </c>
      <c r="E82" s="16">
        <f t="shared" si="5"/>
        <v>0</v>
      </c>
      <c r="F82" s="7">
        <v>0</v>
      </c>
      <c r="G82" s="7">
        <v>0</v>
      </c>
      <c r="H82" s="7">
        <v>0</v>
      </c>
      <c r="I82" s="16">
        <f t="shared" si="6"/>
        <v>0</v>
      </c>
      <c r="J82" s="7">
        <v>0</v>
      </c>
      <c r="K82" s="7">
        <v>0</v>
      </c>
      <c r="L82" s="7">
        <v>0</v>
      </c>
      <c r="M82" s="16">
        <f t="shared" si="7"/>
        <v>0</v>
      </c>
      <c r="N82" s="7">
        <v>0</v>
      </c>
      <c r="O82" s="7">
        <v>0</v>
      </c>
      <c r="P82" s="7">
        <v>0</v>
      </c>
      <c r="Q82" s="16">
        <f t="shared" si="8"/>
        <v>0</v>
      </c>
    </row>
    <row r="83" spans="1:17" x14ac:dyDescent="0.2">
      <c r="A83" s="15" t="s">
        <v>66</v>
      </c>
      <c r="B83" s="7">
        <v>127840</v>
      </c>
      <c r="C83" s="7">
        <v>0</v>
      </c>
      <c r="D83" s="7">
        <v>127840</v>
      </c>
      <c r="E83" s="16">
        <f t="shared" si="5"/>
        <v>5.1525533029704569</v>
      </c>
      <c r="F83" s="7">
        <v>0</v>
      </c>
      <c r="G83" s="7">
        <v>0</v>
      </c>
      <c r="H83" s="7">
        <v>0</v>
      </c>
      <c r="I83" s="16">
        <f t="shared" si="6"/>
        <v>0</v>
      </c>
      <c r="J83" s="7">
        <v>2965</v>
      </c>
      <c r="K83" s="7">
        <v>0</v>
      </c>
      <c r="L83" s="7">
        <v>2965</v>
      </c>
      <c r="M83" s="16">
        <f t="shared" si="7"/>
        <v>3.6514778325123154</v>
      </c>
      <c r="N83" s="7">
        <v>124875</v>
      </c>
      <c r="O83" s="7">
        <v>0</v>
      </c>
      <c r="P83" s="7">
        <v>124875</v>
      </c>
      <c r="Q83" s="16">
        <f t="shared" si="8"/>
        <v>5.2163833075734161</v>
      </c>
    </row>
    <row r="85" spans="1:17" x14ac:dyDescent="0.2">
      <c r="A85" s="19" t="s">
        <v>94</v>
      </c>
    </row>
    <row r="86" spans="1:17" x14ac:dyDescent="0.2">
      <c r="A86" s="20" t="s">
        <v>105</v>
      </c>
    </row>
    <row r="87" spans="1:17" x14ac:dyDescent="0.2">
      <c r="A87" s="1" t="s">
        <v>100</v>
      </c>
    </row>
    <row r="88" spans="1:17" x14ac:dyDescent="0.2">
      <c r="A88" s="1" t="s">
        <v>101</v>
      </c>
    </row>
    <row r="89" spans="1:17" x14ac:dyDescent="0.2">
      <c r="A89" s="1" t="s">
        <v>102</v>
      </c>
    </row>
    <row r="90" spans="1:17" x14ac:dyDescent="0.2">
      <c r="A90" s="1" t="s">
        <v>98</v>
      </c>
    </row>
    <row r="91" spans="1:17" x14ac:dyDescent="0.2">
      <c r="A91" s="1" t="s">
        <v>107</v>
      </c>
    </row>
  </sheetData>
  <mergeCells count="8">
    <mergeCell ref="A1:Q1"/>
    <mergeCell ref="A2:Q2"/>
    <mergeCell ref="A3:Q3"/>
    <mergeCell ref="A10:A11"/>
    <mergeCell ref="B10:E10"/>
    <mergeCell ref="F10:I10"/>
    <mergeCell ref="J10:M10"/>
    <mergeCell ref="N10:Q10"/>
  </mergeCells>
  <printOptions horizontalCentered="1"/>
  <pageMargins left="0.2" right="0.2" top="0.2" bottom="0.15" header="0.3" footer="0.3"/>
  <pageSetup paperSize="5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H17" sqref="H17"/>
    </sheetView>
  </sheetViews>
  <sheetFormatPr defaultRowHeight="11.25" x14ac:dyDescent="0.2"/>
  <cols>
    <col min="1" max="1" width="35" style="1" bestFit="1" customWidth="1"/>
    <col min="2" max="2" width="17.42578125" style="1" customWidth="1"/>
    <col min="3" max="5" width="12.7109375" style="1" customWidth="1"/>
    <col min="6" max="16384" width="9.140625" style="1"/>
  </cols>
  <sheetData>
    <row r="1" spans="1:5" x14ac:dyDescent="0.2">
      <c r="A1" s="1" t="s">
        <v>79</v>
      </c>
      <c r="B1" s="1" t="s">
        <v>80</v>
      </c>
      <c r="C1" s="18">
        <v>2425213019</v>
      </c>
      <c r="D1" s="18">
        <f>C5+C9+C13</f>
        <v>2425213019.0000005</v>
      </c>
      <c r="E1" s="18">
        <f>C1-D1</f>
        <v>0</v>
      </c>
    </row>
    <row r="2" spans="1:5" x14ac:dyDescent="0.2">
      <c r="B2" s="1" t="s">
        <v>81</v>
      </c>
      <c r="C2" s="18">
        <v>198238925.81</v>
      </c>
      <c r="D2" s="18">
        <f>C6+C10+C14</f>
        <v>198238925.80999997</v>
      </c>
      <c r="E2" s="18">
        <f>C2-D2</f>
        <v>0</v>
      </c>
    </row>
    <row r="3" spans="1:5" x14ac:dyDescent="0.2">
      <c r="B3" s="1" t="s">
        <v>82</v>
      </c>
      <c r="C3" s="18">
        <v>2623451944.8100004</v>
      </c>
      <c r="D3" s="18">
        <f>C7+C11+C15</f>
        <v>2623451944.8099995</v>
      </c>
      <c r="E3" s="18">
        <f>C3-D3</f>
        <v>0</v>
      </c>
    </row>
    <row r="4" spans="1:5" x14ac:dyDescent="0.2">
      <c r="B4" s="1" t="s">
        <v>83</v>
      </c>
      <c r="C4" s="18">
        <v>6932.0416136481954</v>
      </c>
      <c r="D4" s="18"/>
      <c r="E4" s="18"/>
    </row>
    <row r="5" spans="1:5" x14ac:dyDescent="0.2">
      <c r="A5" s="1" t="s">
        <v>75</v>
      </c>
      <c r="B5" s="1" t="s">
        <v>80</v>
      </c>
      <c r="C5" s="18">
        <v>22058375.730000008</v>
      </c>
      <c r="D5" s="18"/>
      <c r="E5" s="18"/>
    </row>
    <row r="6" spans="1:5" x14ac:dyDescent="0.2">
      <c r="B6" s="1" t="s">
        <v>81</v>
      </c>
      <c r="C6" s="18">
        <v>14959467.769999998</v>
      </c>
      <c r="D6" s="18"/>
      <c r="E6" s="18"/>
    </row>
    <row r="7" spans="1:5" x14ac:dyDescent="0.2">
      <c r="B7" s="1" t="s">
        <v>82</v>
      </c>
      <c r="C7" s="18">
        <v>37017843.499999993</v>
      </c>
      <c r="D7" s="18"/>
      <c r="E7" s="18"/>
    </row>
    <row r="8" spans="1:5" x14ac:dyDescent="0.2">
      <c r="B8" s="1" t="s">
        <v>83</v>
      </c>
      <c r="C8" s="18">
        <v>11922.010789049917</v>
      </c>
      <c r="D8" s="18"/>
      <c r="E8" s="18"/>
    </row>
    <row r="9" spans="1:5" x14ac:dyDescent="0.2">
      <c r="A9" s="1" t="s">
        <v>76</v>
      </c>
      <c r="B9" s="1" t="s">
        <v>80</v>
      </c>
      <c r="C9" s="18">
        <v>232813119.91999996</v>
      </c>
      <c r="D9" s="18"/>
      <c r="E9" s="18"/>
    </row>
    <row r="10" spans="1:5" x14ac:dyDescent="0.2">
      <c r="B10" s="1" t="s">
        <v>81</v>
      </c>
      <c r="C10" s="18">
        <v>31914855.079999998</v>
      </c>
      <c r="D10" s="18"/>
      <c r="E10" s="18"/>
    </row>
    <row r="11" spans="1:5" x14ac:dyDescent="0.2">
      <c r="B11" s="1" t="s">
        <v>82</v>
      </c>
      <c r="C11" s="18">
        <v>264727974.99999994</v>
      </c>
      <c r="D11" s="18"/>
      <c r="E11" s="18"/>
    </row>
    <row r="12" spans="1:5" x14ac:dyDescent="0.2">
      <c r="B12" s="1" t="s">
        <v>83</v>
      </c>
      <c r="C12" s="18">
        <v>7258.9863994077141</v>
      </c>
      <c r="D12" s="18"/>
      <c r="E12" s="18"/>
    </row>
    <row r="13" spans="1:5" x14ac:dyDescent="0.2">
      <c r="A13" s="1" t="s">
        <v>77</v>
      </c>
      <c r="B13" s="1" t="s">
        <v>80</v>
      </c>
      <c r="C13" s="18">
        <v>2170341523.3500004</v>
      </c>
      <c r="D13" s="18"/>
      <c r="E13" s="18"/>
    </row>
    <row r="14" spans="1:5" x14ac:dyDescent="0.2">
      <c r="B14" s="1" t="s">
        <v>81</v>
      </c>
      <c r="C14" s="18">
        <v>151364602.95999998</v>
      </c>
      <c r="D14" s="18"/>
      <c r="E14" s="18"/>
    </row>
    <row r="15" spans="1:5" x14ac:dyDescent="0.2">
      <c r="B15" s="1" t="s">
        <v>82</v>
      </c>
      <c r="C15" s="18">
        <v>2321706126.3099995</v>
      </c>
      <c r="D15" s="18"/>
      <c r="E15" s="18"/>
    </row>
    <row r="16" spans="1:5" x14ac:dyDescent="0.2">
      <c r="B16" s="1" t="s">
        <v>83</v>
      </c>
      <c r="C16" s="18">
        <v>6851.1360288185442</v>
      </c>
      <c r="D16" s="18"/>
      <c r="E16" s="18"/>
    </row>
    <row r="17" spans="3:5" x14ac:dyDescent="0.2">
      <c r="C17" s="18"/>
      <c r="D17" s="18"/>
      <c r="E17" s="18"/>
    </row>
    <row r="18" spans="3:5" x14ac:dyDescent="0.2">
      <c r="C18" s="18"/>
      <c r="D18" s="18"/>
      <c r="E18" s="18"/>
    </row>
    <row r="19" spans="3:5" x14ac:dyDescent="0.2">
      <c r="C19" s="18"/>
      <c r="D19" s="18"/>
      <c r="E19" s="18"/>
    </row>
    <row r="20" spans="3:5" x14ac:dyDescent="0.2">
      <c r="C20" s="18"/>
      <c r="D20" s="18"/>
      <c r="E20" s="18"/>
    </row>
    <row r="21" spans="3:5" x14ac:dyDescent="0.2">
      <c r="C21" s="18"/>
      <c r="D21" s="18"/>
      <c r="E21" s="18"/>
    </row>
    <row r="22" spans="3:5" x14ac:dyDescent="0.2">
      <c r="C22" s="18"/>
      <c r="D22" s="18"/>
      <c r="E22" s="18"/>
    </row>
    <row r="23" spans="3:5" x14ac:dyDescent="0.2">
      <c r="C23" s="18">
        <v>2425213019</v>
      </c>
      <c r="D23" s="18">
        <v>198238925.81</v>
      </c>
      <c r="E23" s="18">
        <v>2623451944.8100004</v>
      </c>
    </row>
    <row r="24" spans="3:5" x14ac:dyDescent="0.2">
      <c r="C24" s="18">
        <v>311840622.67000002</v>
      </c>
      <c r="D24" s="18">
        <v>20865556.400000006</v>
      </c>
      <c r="E24" s="18">
        <v>332706179.06999999</v>
      </c>
    </row>
    <row r="25" spans="3:5" x14ac:dyDescent="0.2">
      <c r="C25" s="18">
        <v>412854415.58000004</v>
      </c>
      <c r="D25" s="18">
        <v>36583864.910000004</v>
      </c>
      <c r="E25" s="18">
        <v>449438280.49000001</v>
      </c>
    </row>
    <row r="26" spans="3:5" x14ac:dyDescent="0.2">
      <c r="C26" s="18">
        <v>134264340.94</v>
      </c>
      <c r="D26" s="18">
        <v>10840833.279999997</v>
      </c>
      <c r="E26" s="18">
        <v>145105174.22000003</v>
      </c>
    </row>
    <row r="27" spans="3:5" x14ac:dyDescent="0.2">
      <c r="C27" s="18">
        <v>343249804.46000004</v>
      </c>
      <c r="D27" s="18">
        <v>26435175.699999999</v>
      </c>
      <c r="E27" s="18">
        <v>369684980.16000003</v>
      </c>
    </row>
    <row r="28" spans="3:5" x14ac:dyDescent="0.2">
      <c r="C28" s="18">
        <v>1223003835.3499999</v>
      </c>
      <c r="D28" s="18">
        <v>103513495.52000001</v>
      </c>
      <c r="E28" s="18">
        <v>1326517330.8699999</v>
      </c>
    </row>
    <row r="29" spans="3:5" x14ac:dyDescent="0.2">
      <c r="C29" s="18">
        <f>SUM(C24:C28)</f>
        <v>2425213019</v>
      </c>
      <c r="D29" s="18">
        <f t="shared" ref="D29:E29" si="0">SUM(D24:D28)</f>
        <v>198238925.81</v>
      </c>
      <c r="E29" s="18">
        <f t="shared" si="0"/>
        <v>2623451944.8099999</v>
      </c>
    </row>
    <row r="30" spans="3:5" x14ac:dyDescent="0.2">
      <c r="C30" s="18">
        <f>C23-C29</f>
        <v>0</v>
      </c>
      <c r="D30" s="18">
        <f t="shared" ref="D30:E30" si="1">D23-D29</f>
        <v>0</v>
      </c>
      <c r="E30" s="18">
        <f t="shared" si="1"/>
        <v>0</v>
      </c>
    </row>
    <row r="31" spans="3:5" x14ac:dyDescent="0.2">
      <c r="C31" s="18"/>
      <c r="D31" s="18"/>
      <c r="E31" s="18"/>
    </row>
    <row r="32" spans="3:5" x14ac:dyDescent="0.2">
      <c r="C32" s="18"/>
      <c r="D32" s="18"/>
      <c r="E32" s="18"/>
    </row>
    <row r="33" spans="3:5" x14ac:dyDescent="0.2">
      <c r="C33" s="18"/>
      <c r="D33" s="18"/>
      <c r="E33" s="18"/>
    </row>
    <row r="34" spans="3:5" x14ac:dyDescent="0.2">
      <c r="C34" s="18"/>
      <c r="D34" s="18"/>
      <c r="E34" s="18"/>
    </row>
    <row r="35" spans="3:5" x14ac:dyDescent="0.2">
      <c r="C35" s="18"/>
      <c r="D35" s="18"/>
      <c r="E35" s="18"/>
    </row>
    <row r="36" spans="3:5" x14ac:dyDescent="0.2">
      <c r="C36" s="18"/>
      <c r="D36" s="18"/>
      <c r="E36" s="18"/>
    </row>
    <row r="37" spans="3:5" x14ac:dyDescent="0.2">
      <c r="C37" s="18"/>
      <c r="D37" s="18"/>
      <c r="E37" s="18"/>
    </row>
    <row r="38" spans="3:5" x14ac:dyDescent="0.2">
      <c r="C38" s="18"/>
      <c r="D38" s="18"/>
      <c r="E38" s="18"/>
    </row>
    <row r="39" spans="3:5" x14ac:dyDescent="0.2">
      <c r="C39" s="18"/>
      <c r="D39" s="18"/>
      <c r="E39" s="18"/>
    </row>
    <row r="40" spans="3:5" x14ac:dyDescent="0.2">
      <c r="C40" s="18"/>
      <c r="D40" s="18"/>
      <c r="E40" s="18"/>
    </row>
    <row r="41" spans="3:5" x14ac:dyDescent="0.2">
      <c r="C41" s="18"/>
      <c r="D41" s="18"/>
      <c r="E41" s="18"/>
    </row>
    <row r="42" spans="3:5" x14ac:dyDescent="0.2">
      <c r="C42" s="18"/>
      <c r="D42" s="18"/>
      <c r="E42" s="18"/>
    </row>
    <row r="43" spans="3:5" x14ac:dyDescent="0.2">
      <c r="C43" s="18"/>
      <c r="D43" s="18"/>
      <c r="E43" s="18"/>
    </row>
    <row r="44" spans="3:5" x14ac:dyDescent="0.2">
      <c r="C44" s="18"/>
      <c r="D44" s="18"/>
      <c r="E44" s="18"/>
    </row>
    <row r="45" spans="3:5" x14ac:dyDescent="0.2">
      <c r="C45" s="18"/>
      <c r="D45" s="18"/>
      <c r="E45" s="18"/>
    </row>
    <row r="46" spans="3:5" x14ac:dyDescent="0.2">
      <c r="C46" s="18"/>
      <c r="D46" s="18"/>
      <c r="E46" s="18"/>
    </row>
    <row r="47" spans="3:5" x14ac:dyDescent="0.2">
      <c r="C47" s="18"/>
      <c r="D47" s="18"/>
      <c r="E47" s="18"/>
    </row>
    <row r="48" spans="3:5" x14ac:dyDescent="0.2">
      <c r="C48" s="18"/>
      <c r="D48" s="18"/>
      <c r="E48" s="18"/>
    </row>
    <row r="49" spans="3:5" x14ac:dyDescent="0.2">
      <c r="C49" s="18"/>
      <c r="D49" s="18"/>
      <c r="E49" s="18"/>
    </row>
    <row r="50" spans="3:5" x14ac:dyDescent="0.2">
      <c r="C50" s="18"/>
      <c r="D50" s="18"/>
      <c r="E50" s="18"/>
    </row>
    <row r="51" spans="3:5" x14ac:dyDescent="0.2">
      <c r="C51" s="18"/>
      <c r="D51" s="18"/>
      <c r="E51" s="18"/>
    </row>
    <row r="52" spans="3:5" x14ac:dyDescent="0.2">
      <c r="C52" s="18"/>
      <c r="D52" s="18"/>
      <c r="E52" s="18"/>
    </row>
    <row r="53" spans="3:5" x14ac:dyDescent="0.2">
      <c r="C53" s="18"/>
      <c r="D53" s="18"/>
      <c r="E53" s="18"/>
    </row>
    <row r="54" spans="3:5" x14ac:dyDescent="0.2">
      <c r="C54" s="18"/>
      <c r="D54" s="18"/>
      <c r="E54" s="18"/>
    </row>
    <row r="55" spans="3:5" x14ac:dyDescent="0.2">
      <c r="C55" s="18"/>
      <c r="D55" s="18"/>
      <c r="E55" s="18"/>
    </row>
    <row r="56" spans="3:5" x14ac:dyDescent="0.2">
      <c r="C56" s="18"/>
      <c r="D56" s="18"/>
      <c r="E56" s="18"/>
    </row>
    <row r="57" spans="3:5" x14ac:dyDescent="0.2">
      <c r="C57" s="18"/>
      <c r="D57" s="18"/>
      <c r="E57" s="18"/>
    </row>
    <row r="58" spans="3:5" x14ac:dyDescent="0.2">
      <c r="C58" s="18"/>
      <c r="D58" s="18"/>
      <c r="E58" s="18"/>
    </row>
    <row r="59" spans="3:5" x14ac:dyDescent="0.2">
      <c r="C59" s="18"/>
      <c r="D59" s="18"/>
      <c r="E59" s="18"/>
    </row>
    <row r="60" spans="3:5" x14ac:dyDescent="0.2">
      <c r="C60" s="18"/>
      <c r="D60" s="18"/>
      <c r="E60" s="18"/>
    </row>
    <row r="61" spans="3:5" x14ac:dyDescent="0.2">
      <c r="C61" s="18"/>
      <c r="D61" s="18"/>
      <c r="E61" s="18"/>
    </row>
    <row r="62" spans="3:5" x14ac:dyDescent="0.2">
      <c r="C62" s="18"/>
      <c r="D62" s="18"/>
      <c r="E62" s="18"/>
    </row>
    <row r="63" spans="3:5" x14ac:dyDescent="0.2">
      <c r="C63" s="18"/>
      <c r="D63" s="18"/>
      <c r="E63" s="18"/>
    </row>
    <row r="64" spans="3:5" x14ac:dyDescent="0.2">
      <c r="C64" s="18"/>
      <c r="D64" s="18"/>
      <c r="E64" s="18"/>
    </row>
    <row r="65" spans="3:5" x14ac:dyDescent="0.2">
      <c r="C65" s="18"/>
      <c r="D65" s="18"/>
      <c r="E65" s="18"/>
    </row>
    <row r="66" spans="3:5" x14ac:dyDescent="0.2">
      <c r="C66" s="18"/>
      <c r="D66" s="18"/>
      <c r="E66" s="18"/>
    </row>
    <row r="67" spans="3:5" x14ac:dyDescent="0.2">
      <c r="C67" s="18"/>
      <c r="D67" s="18"/>
      <c r="E67" s="18"/>
    </row>
    <row r="68" spans="3:5" x14ac:dyDescent="0.2">
      <c r="C68" s="18"/>
      <c r="D68" s="18"/>
      <c r="E68" s="18"/>
    </row>
    <row r="69" spans="3:5" x14ac:dyDescent="0.2">
      <c r="C69" s="18"/>
      <c r="D69" s="18"/>
      <c r="E69" s="18"/>
    </row>
    <row r="70" spans="3:5" x14ac:dyDescent="0.2">
      <c r="C70" s="18"/>
      <c r="D70" s="18"/>
      <c r="E70" s="18"/>
    </row>
    <row r="71" spans="3:5" x14ac:dyDescent="0.2">
      <c r="C71" s="18"/>
      <c r="D71" s="18"/>
      <c r="E71" s="18"/>
    </row>
    <row r="72" spans="3:5" x14ac:dyDescent="0.2">
      <c r="C72" s="18"/>
      <c r="D72" s="18"/>
      <c r="E72" s="18"/>
    </row>
    <row r="73" spans="3:5" x14ac:dyDescent="0.2">
      <c r="C73" s="18"/>
      <c r="D73" s="18"/>
      <c r="E73" s="18"/>
    </row>
    <row r="74" spans="3:5" x14ac:dyDescent="0.2">
      <c r="C74" s="18"/>
      <c r="D74" s="18"/>
      <c r="E74" s="18"/>
    </row>
    <row r="75" spans="3:5" x14ac:dyDescent="0.2">
      <c r="C75" s="18"/>
      <c r="D75" s="18"/>
      <c r="E75" s="18"/>
    </row>
    <row r="76" spans="3:5" x14ac:dyDescent="0.2">
      <c r="C76" s="18"/>
      <c r="D76" s="18"/>
      <c r="E76" s="18"/>
    </row>
    <row r="77" spans="3:5" x14ac:dyDescent="0.2">
      <c r="C77" s="18"/>
      <c r="D77" s="18"/>
      <c r="E77" s="18"/>
    </row>
    <row r="78" spans="3:5" x14ac:dyDescent="0.2">
      <c r="C78" s="18"/>
      <c r="D78" s="18"/>
      <c r="E78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OPWDD Statewide</vt:lpstr>
      <vt:lpstr>OPWDD FIDA Region</vt:lpstr>
      <vt:lpstr>OPWDD Central Region</vt:lpstr>
      <vt:lpstr>OPWDD Northern Region</vt:lpstr>
      <vt:lpstr>OPWDD Western Region</vt:lpstr>
      <vt:lpstr>OPWDD State Wards</vt:lpstr>
      <vt:lpstr>Sheet1</vt:lpstr>
    </vt:vector>
  </TitlesOfParts>
  <Company>New York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Asimakopoulos</dc:creator>
  <cp:lastModifiedBy>Stefan Kidalowski</cp:lastModifiedBy>
  <cp:lastPrinted>2013-07-09T19:46:59Z</cp:lastPrinted>
  <dcterms:created xsi:type="dcterms:W3CDTF">2013-07-03T16:10:36Z</dcterms:created>
  <dcterms:modified xsi:type="dcterms:W3CDTF">2013-08-12T16:46:05Z</dcterms:modified>
</cp:coreProperties>
</file>