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rrylking\Desktop\VAPAP\Miscellaneous\"/>
    </mc:Choice>
  </mc:AlternateContent>
  <bookViews>
    <workbookView xWindow="0" yWindow="0" windowWidth="28800" windowHeight="11835" tabRatio="878" firstSheet="1" activeTab="1"/>
  </bookViews>
  <sheets>
    <sheet name="Combine all facilities" sheetId="21" state="hidden" r:id="rId1"/>
    <sheet name="Instructions" sheetId="44" r:id="rId2"/>
    <sheet name="A-Cover Sheet" sheetId="47" r:id="rId3"/>
    <sheet name="B-Financial Baselines" sheetId="50" r:id="rId4"/>
    <sheet name="C-Financial Projections" sheetId="48" r:id="rId5"/>
    <sheet name="Combine all facilities (2)" sheetId="29" state="hidden" r:id="rId6"/>
    <sheet name="D-Initiatives" sheetId="46" r:id="rId7"/>
    <sheet name="E-Performance Measures" sheetId="38" r:id="rId8"/>
    <sheet name="F-Notepad" sheetId="49" r:id="rId9"/>
  </sheets>
  <externalReferences>
    <externalReference r:id="rId10"/>
  </externalReferences>
  <definedNames>
    <definedName name="_GoBack" localSheetId="3">'B-Financial Baselines'!$B$10</definedName>
    <definedName name="_GoBack" localSheetId="4">'C-Financial Projections'!$B$9</definedName>
    <definedName name="Healthcare_Consulting_Firms" localSheetId="2">#REF!</definedName>
    <definedName name="Healthcare_Consulting_Firms" localSheetId="3">#REF!</definedName>
    <definedName name="Healthcare_Consulting_Firms" localSheetId="6">#REF!</definedName>
    <definedName name="Healthcare_Consulting_Firms" localSheetId="7">#REF!</definedName>
    <definedName name="Healthcare_Consulting_Firms" localSheetId="1">#REF!</definedName>
    <definedName name="Healthcare_Consulting_Firms">#REF!</definedName>
    <definedName name="om_chha">[1]om_chha!$A$7:$F$35</definedName>
    <definedName name="om_dtc">[1]om_dtc!$A$5:$C$359</definedName>
    <definedName name="om_hosp">[1]om_hosp!$A$4:$C$197</definedName>
    <definedName name="om_nh">[1]om_nh!$B$4:$D$622</definedName>
    <definedName name="_xlnm.Print_Area" localSheetId="2">'A-Cover Sheet'!$A$3:$H$19</definedName>
    <definedName name="_xlnm.Print_Area" localSheetId="3">'B-Financial Baselines'!$A$3:$D$55</definedName>
    <definedName name="_xlnm.Print_Area" localSheetId="4">'C-Financial Projections'!$A$2:$O$55</definedName>
    <definedName name="_xlnm.Print_Area" localSheetId="6">'D-Initiatives'!$A$1:$U$22</definedName>
    <definedName name="_xlnm.Print_Area" localSheetId="7">'E-Performance Measures'!$A$1:$AM$12</definedName>
    <definedName name="_xlnm.Print_Area" localSheetId="1">Instructions!$A$1:$B$20</definedName>
    <definedName name="_xlnm.Print_Titles" localSheetId="7">'E-Performance Measures'!$A:$E</definedName>
  </definedNames>
  <calcPr calcId="152511"/>
</workbook>
</file>

<file path=xl/calcChain.xml><?xml version="1.0" encoding="utf-8"?>
<calcChain xmlns="http://schemas.openxmlformats.org/spreadsheetml/2006/main">
  <c r="J6" i="46" l="1"/>
  <c r="B7" i="50"/>
  <c r="N4" i="48" l="1"/>
  <c r="N5" i="48"/>
  <c r="AR14" i="48"/>
  <c r="AC11" i="48"/>
  <c r="AC18" i="48"/>
  <c r="N21" i="48"/>
  <c r="N14" i="48"/>
  <c r="G16" i="48" l="1"/>
  <c r="D11" i="48"/>
  <c r="G14" i="48"/>
  <c r="G11" i="48"/>
  <c r="G4" i="48"/>
  <c r="G13" i="48"/>
  <c r="G12" i="48"/>
  <c r="D26" i="48"/>
  <c r="D13" i="48"/>
  <c r="D16" i="48"/>
  <c r="D17" i="48"/>
  <c r="D4" i="48"/>
  <c r="D5" i="48"/>
  <c r="D19" i="48"/>
  <c r="D12" i="48"/>
  <c r="D18" i="48"/>
  <c r="G18" i="48"/>
  <c r="D14" i="48"/>
  <c r="G37" i="48" l="1"/>
  <c r="B49" i="48" l="1"/>
  <c r="T5" i="46" l="1"/>
  <c r="O5" i="46"/>
  <c r="T13" i="46"/>
  <c r="AQ11" i="48"/>
  <c r="AN11" i="48"/>
  <c r="AK11" i="48"/>
  <c r="AH11" i="48"/>
  <c r="AB11" i="48"/>
  <c r="Y11" i="48"/>
  <c r="V11" i="48"/>
  <c r="S11" i="48"/>
  <c r="AQ4" i="48"/>
  <c r="AN4" i="48"/>
  <c r="AK4" i="48"/>
  <c r="AH4" i="48"/>
  <c r="AB4" i="48"/>
  <c r="Y4" i="48"/>
  <c r="V4" i="48"/>
  <c r="S4" i="48"/>
  <c r="D55" i="50"/>
  <c r="C55" i="50"/>
  <c r="B55" i="50"/>
  <c r="L55" i="48"/>
  <c r="I55" i="48"/>
  <c r="AT13" i="48"/>
  <c r="AS13" i="48"/>
  <c r="AR13" i="48"/>
  <c r="AR30" i="48"/>
  <c r="AS27" i="48"/>
  <c r="AR27" i="48"/>
  <c r="AS26" i="48"/>
  <c r="AT26" i="48" s="1"/>
  <c r="AR26" i="48"/>
  <c r="AS25" i="48"/>
  <c r="AR25" i="48"/>
  <c r="AS24" i="48"/>
  <c r="AT24" i="48" s="1"/>
  <c r="AR24" i="48"/>
  <c r="AS23" i="48"/>
  <c r="AR23" i="48"/>
  <c r="AS22" i="48"/>
  <c r="AT22" i="48" s="1"/>
  <c r="AR22" i="48"/>
  <c r="AS21" i="48"/>
  <c r="AR21" i="48"/>
  <c r="AS20" i="48"/>
  <c r="AT20" i="48" s="1"/>
  <c r="AR20" i="48"/>
  <c r="AS19" i="48"/>
  <c r="AR19" i="48"/>
  <c r="AS18" i="48"/>
  <c r="AT18" i="48" s="1"/>
  <c r="AR18" i="48"/>
  <c r="AS17" i="48"/>
  <c r="AT17" i="48" s="1"/>
  <c r="AR17" i="48"/>
  <c r="AS16" i="48"/>
  <c r="AR16" i="48"/>
  <c r="AS15" i="48"/>
  <c r="AT15" i="48" s="1"/>
  <c r="AR15" i="48"/>
  <c r="AS14" i="48"/>
  <c r="AS12" i="48"/>
  <c r="AT12" i="48" s="1"/>
  <c r="AR12" i="48"/>
  <c r="AS11" i="48"/>
  <c r="AR11" i="48"/>
  <c r="AC30" i="48"/>
  <c r="AD27" i="48"/>
  <c r="AC27" i="48"/>
  <c r="AD26" i="48"/>
  <c r="AE26" i="48" s="1"/>
  <c r="AC26" i="48"/>
  <c r="AD25" i="48"/>
  <c r="AC25" i="48"/>
  <c r="AD24" i="48"/>
  <c r="AE24" i="48" s="1"/>
  <c r="AC24" i="48"/>
  <c r="AD23" i="48"/>
  <c r="AC23" i="48"/>
  <c r="AD22" i="48"/>
  <c r="AE22" i="48" s="1"/>
  <c r="AC22" i="48"/>
  <c r="AD21" i="48"/>
  <c r="AE21" i="48" s="1"/>
  <c r="AC21" i="48"/>
  <c r="AD20" i="48"/>
  <c r="AC20" i="48"/>
  <c r="AD19" i="48"/>
  <c r="AE19" i="48" s="1"/>
  <c r="AC19" i="48"/>
  <c r="AD18" i="48"/>
  <c r="AE17" i="48"/>
  <c r="AD17" i="48"/>
  <c r="AC17" i="48"/>
  <c r="AD16" i="48"/>
  <c r="AC16" i="48"/>
  <c r="AD15" i="48"/>
  <c r="AE15" i="48" s="1"/>
  <c r="AC15" i="48"/>
  <c r="AD14" i="48"/>
  <c r="AC14" i="48"/>
  <c r="AE13" i="48"/>
  <c r="AD13" i="48"/>
  <c r="AC13" i="48"/>
  <c r="AD12" i="48"/>
  <c r="AE12" i="48" s="1"/>
  <c r="AC12" i="48"/>
  <c r="AD11" i="48"/>
  <c r="AS8" i="48"/>
  <c r="AT8" i="48" s="1"/>
  <c r="AR8" i="48"/>
  <c r="AS7" i="48"/>
  <c r="AT7" i="48" s="1"/>
  <c r="AR7" i="48"/>
  <c r="AS5" i="48"/>
  <c r="AT5" i="48" s="1"/>
  <c r="AR5" i="48"/>
  <c r="AS4" i="48"/>
  <c r="AR4" i="48"/>
  <c r="AE8" i="48"/>
  <c r="AD8" i="48"/>
  <c r="AC8" i="48"/>
  <c r="AD7" i="48"/>
  <c r="AE7" i="48" s="1"/>
  <c r="AC7" i="48"/>
  <c r="AD5" i="48"/>
  <c r="AE5" i="48" s="1"/>
  <c r="AC5" i="48"/>
  <c r="AD4" i="48"/>
  <c r="AC4" i="48"/>
  <c r="N13" i="48"/>
  <c r="O13" i="48"/>
  <c r="O12" i="48"/>
  <c r="O27" i="48"/>
  <c r="O26" i="48"/>
  <c r="O25" i="48"/>
  <c r="O24" i="48"/>
  <c r="O23" i="48"/>
  <c r="O22" i="48"/>
  <c r="O21" i="48"/>
  <c r="O20" i="48"/>
  <c r="O19" i="48"/>
  <c r="O18" i="48"/>
  <c r="O17" i="48"/>
  <c r="O16" i="48"/>
  <c r="O15" i="48"/>
  <c r="O14" i="48"/>
  <c r="O11" i="48"/>
  <c r="O9" i="48"/>
  <c r="O8" i="48"/>
  <c r="O7" i="48"/>
  <c r="O6" i="48"/>
  <c r="O5" i="48"/>
  <c r="O4" i="48"/>
  <c r="N26" i="48"/>
  <c r="N8" i="48"/>
  <c r="N7" i="48"/>
  <c r="AT21" i="48" l="1"/>
  <c r="AE4" i="48"/>
  <c r="AT11" i="48"/>
  <c r="AE11" i="48"/>
  <c r="AT4" i="48"/>
  <c r="AE16" i="48"/>
  <c r="AE23" i="48"/>
  <c r="AE18" i="48"/>
  <c r="AE20" i="48"/>
  <c r="AT14" i="48"/>
  <c r="AT16" i="48"/>
  <c r="AT23" i="48"/>
  <c r="AE14" i="48"/>
  <c r="AT19" i="48"/>
  <c r="N12" i="48"/>
  <c r="N15" i="48"/>
  <c r="N16" i="48"/>
  <c r="N17" i="48"/>
  <c r="N18" i="48"/>
  <c r="N19" i="48"/>
  <c r="N20" i="48"/>
  <c r="N22" i="48"/>
  <c r="N23" i="48"/>
  <c r="N24" i="48"/>
  <c r="N11" i="48"/>
  <c r="AM11" i="38" l="1"/>
  <c r="AJ11" i="38"/>
  <c r="AG11" i="38"/>
  <c r="AD11" i="38"/>
  <c r="AM10" i="38"/>
  <c r="AJ10" i="38"/>
  <c r="AG10" i="38"/>
  <c r="AD10" i="38"/>
  <c r="AM9" i="38"/>
  <c r="AJ9" i="38"/>
  <c r="AG9" i="38"/>
  <c r="AD9" i="38"/>
  <c r="AM8" i="38"/>
  <c r="AJ8" i="38"/>
  <c r="AG8" i="38"/>
  <c r="AD8" i="38"/>
  <c r="AM7" i="38"/>
  <c r="AJ7" i="38"/>
  <c r="AG7" i="38"/>
  <c r="AD7" i="38"/>
  <c r="AA11" i="38"/>
  <c r="X11" i="38"/>
  <c r="U11" i="38"/>
  <c r="R11" i="38"/>
  <c r="AA10" i="38"/>
  <c r="X10" i="38"/>
  <c r="U10" i="38"/>
  <c r="R10" i="38"/>
  <c r="AA9" i="38"/>
  <c r="X9" i="38"/>
  <c r="U9" i="38"/>
  <c r="R9" i="38"/>
  <c r="AA8" i="38"/>
  <c r="X8" i="38"/>
  <c r="U8" i="38"/>
  <c r="R8" i="38"/>
  <c r="AA7" i="38"/>
  <c r="X7" i="38"/>
  <c r="U7" i="38"/>
  <c r="R7" i="38"/>
  <c r="O11" i="38"/>
  <c r="O10" i="38"/>
  <c r="O9" i="38"/>
  <c r="O8" i="38"/>
  <c r="O7" i="38"/>
  <c r="L11" i="38"/>
  <c r="L10" i="38"/>
  <c r="L9" i="38"/>
  <c r="L8" i="38"/>
  <c r="L7" i="38"/>
  <c r="I11" i="38"/>
  <c r="I10" i="38"/>
  <c r="I9" i="38"/>
  <c r="I8" i="38"/>
  <c r="I7" i="38"/>
  <c r="F8" i="38"/>
  <c r="F9" i="38"/>
  <c r="F10" i="38"/>
  <c r="F11" i="38"/>
  <c r="F7" i="38"/>
  <c r="AP49" i="48"/>
  <c r="AQ49" i="48"/>
  <c r="AO49" i="48"/>
  <c r="AM49" i="48"/>
  <c r="AL49" i="48"/>
  <c r="AK49" i="48"/>
  <c r="AJ49" i="48"/>
  <c r="AI49" i="48"/>
  <c r="AG49" i="48"/>
  <c r="AF49" i="48"/>
  <c r="AQ48" i="48"/>
  <c r="AN48" i="48"/>
  <c r="AK48" i="48"/>
  <c r="AH48" i="48"/>
  <c r="AQ47" i="48"/>
  <c r="AN47" i="48"/>
  <c r="AK47" i="48"/>
  <c r="AH47" i="48"/>
  <c r="AQ45" i="48"/>
  <c r="AN45" i="48"/>
  <c r="AK45" i="48"/>
  <c r="AH45" i="48"/>
  <c r="AQ44" i="48"/>
  <c r="AN44" i="48"/>
  <c r="AK44" i="48"/>
  <c r="AH44" i="48"/>
  <c r="AQ43" i="48"/>
  <c r="AN43" i="48"/>
  <c r="AK43" i="48"/>
  <c r="AH43" i="48"/>
  <c r="AP42" i="48"/>
  <c r="AO42" i="48"/>
  <c r="AO46" i="48" s="1"/>
  <c r="AQ46" i="48" s="1"/>
  <c r="AO51" i="48"/>
  <c r="AM42" i="48"/>
  <c r="AL42" i="48"/>
  <c r="AL51" i="48" s="1"/>
  <c r="AJ42" i="48"/>
  <c r="AJ51" i="48"/>
  <c r="AI42" i="48"/>
  <c r="AI51" i="48"/>
  <c r="AG42" i="48"/>
  <c r="AF42" i="48"/>
  <c r="AF51" i="48"/>
  <c r="AQ41" i="48"/>
  <c r="AN41" i="48"/>
  <c r="AK41" i="48"/>
  <c r="AH41" i="48"/>
  <c r="AQ40" i="48"/>
  <c r="AN40" i="48"/>
  <c r="AK40" i="48"/>
  <c r="AH40" i="48"/>
  <c r="AQ39" i="48"/>
  <c r="AN39" i="48"/>
  <c r="AK39" i="48"/>
  <c r="AH39" i="48"/>
  <c r="AQ38" i="48"/>
  <c r="AN38" i="48"/>
  <c r="AK38" i="48"/>
  <c r="AH38" i="48"/>
  <c r="AQ37" i="48"/>
  <c r="AN37" i="48"/>
  <c r="AK37" i="48"/>
  <c r="AH37" i="48"/>
  <c r="AQ36" i="48"/>
  <c r="AN36" i="48"/>
  <c r="AK36" i="48"/>
  <c r="AH36" i="48"/>
  <c r="AQ35" i="48"/>
  <c r="AN35" i="48"/>
  <c r="AK35" i="48"/>
  <c r="AH35" i="48"/>
  <c r="AQ34" i="48"/>
  <c r="AN34" i="48"/>
  <c r="AK34" i="48"/>
  <c r="AH34" i="48"/>
  <c r="AP30" i="48"/>
  <c r="AO30" i="48"/>
  <c r="AQ30" i="48" s="1"/>
  <c r="AM30" i="48"/>
  <c r="AN30" i="48" s="1"/>
  <c r="AL30" i="48"/>
  <c r="AJ30" i="48"/>
  <c r="AI30" i="48"/>
  <c r="AF30" i="48"/>
  <c r="AP28" i="48"/>
  <c r="AP55" i="48" s="1"/>
  <c r="AP31" i="48"/>
  <c r="AO28" i="48"/>
  <c r="AO55" i="48" s="1"/>
  <c r="AM28" i="48"/>
  <c r="AM55" i="48" s="1"/>
  <c r="AM31" i="48"/>
  <c r="AL28" i="48"/>
  <c r="AL55" i="48" s="1"/>
  <c r="AL31" i="48"/>
  <c r="AJ28" i="48"/>
  <c r="AJ55" i="48" s="1"/>
  <c r="AI28" i="48"/>
  <c r="AI55" i="48" s="1"/>
  <c r="AG28" i="48"/>
  <c r="AF28" i="48"/>
  <c r="AG27" i="48"/>
  <c r="AQ26" i="48"/>
  <c r="AN26" i="48"/>
  <c r="AK26" i="48"/>
  <c r="AG25" i="48"/>
  <c r="AQ24" i="48"/>
  <c r="AN24" i="48"/>
  <c r="AK24" i="48"/>
  <c r="AH24" i="48"/>
  <c r="AQ23" i="48"/>
  <c r="AN23" i="48"/>
  <c r="AK23" i="48"/>
  <c r="AH23" i="48"/>
  <c r="AQ22" i="48"/>
  <c r="AN22" i="48"/>
  <c r="AK22" i="48"/>
  <c r="AH22" i="48"/>
  <c r="AQ21" i="48"/>
  <c r="AN21" i="48"/>
  <c r="AK21" i="48"/>
  <c r="AH21" i="48"/>
  <c r="AQ20" i="48"/>
  <c r="AN20" i="48"/>
  <c r="AK20" i="48"/>
  <c r="AH20" i="48"/>
  <c r="AQ19" i="48"/>
  <c r="AN19" i="48"/>
  <c r="AK19" i="48"/>
  <c r="AH19" i="48"/>
  <c r="AQ18" i="48"/>
  <c r="AN18" i="48"/>
  <c r="AK18" i="48"/>
  <c r="AH18" i="48"/>
  <c r="AQ17" i="48"/>
  <c r="AN17" i="48"/>
  <c r="AK17" i="48"/>
  <c r="AH17" i="48"/>
  <c r="AQ16" i="48"/>
  <c r="AN16" i="48"/>
  <c r="AK16" i="48"/>
  <c r="AH16" i="48"/>
  <c r="AQ15" i="48"/>
  <c r="AN15" i="48"/>
  <c r="AK15" i="48"/>
  <c r="AH15" i="48"/>
  <c r="AQ14" i="48"/>
  <c r="AN14" i="48"/>
  <c r="AK14" i="48"/>
  <c r="AH14" i="48"/>
  <c r="AQ13" i="48"/>
  <c r="AN13" i="48"/>
  <c r="AK13" i="48"/>
  <c r="AH13" i="48"/>
  <c r="AQ12" i="48"/>
  <c r="AN12" i="48"/>
  <c r="AK12" i="48"/>
  <c r="AH12" i="48"/>
  <c r="AQ8" i="48"/>
  <c r="AN8" i="48"/>
  <c r="AK8" i="48"/>
  <c r="AH8" i="48"/>
  <c r="AQ7" i="48"/>
  <c r="AN7" i="48"/>
  <c r="AK7" i="48"/>
  <c r="AH7" i="48"/>
  <c r="AP6" i="48"/>
  <c r="AO6" i="48"/>
  <c r="AO9" i="48" s="1"/>
  <c r="AM6" i="48"/>
  <c r="AM9" i="48" s="1"/>
  <c r="AM32" i="48" s="1"/>
  <c r="AM53" i="48" s="1"/>
  <c r="AL6" i="48"/>
  <c r="AJ6" i="48"/>
  <c r="AI6" i="48"/>
  <c r="AK6" i="48" s="1"/>
  <c r="AG6" i="48"/>
  <c r="AF6" i="48"/>
  <c r="AQ5" i="48"/>
  <c r="AN5" i="48"/>
  <c r="AK5" i="48"/>
  <c r="AH5" i="48"/>
  <c r="AA49" i="48"/>
  <c r="Z49" i="48"/>
  <c r="AB49" i="48" s="1"/>
  <c r="X49" i="48"/>
  <c r="Y49" i="48" s="1"/>
  <c r="W49" i="48"/>
  <c r="U49" i="48"/>
  <c r="T49" i="48"/>
  <c r="R49" i="48"/>
  <c r="S49" i="48" s="1"/>
  <c r="Q49" i="48"/>
  <c r="AB48" i="48"/>
  <c r="Y48" i="48"/>
  <c r="V48" i="48"/>
  <c r="S48" i="48"/>
  <c r="AB47" i="48"/>
  <c r="Y47" i="48"/>
  <c r="V47" i="48"/>
  <c r="S47" i="48"/>
  <c r="AB45" i="48"/>
  <c r="Y45" i="48"/>
  <c r="V45" i="48"/>
  <c r="S45" i="48"/>
  <c r="AB44" i="48"/>
  <c r="Y44" i="48"/>
  <c r="V44" i="48"/>
  <c r="S44" i="48"/>
  <c r="AB43" i="48"/>
  <c r="Y43" i="48"/>
  <c r="V43" i="48"/>
  <c r="S43" i="48"/>
  <c r="AA42" i="48"/>
  <c r="AA46" i="48" s="1"/>
  <c r="AA50" i="48" s="1"/>
  <c r="Z42" i="48"/>
  <c r="Z46" i="48" s="1"/>
  <c r="Z50" i="48" s="1"/>
  <c r="X42" i="48"/>
  <c r="W42" i="48"/>
  <c r="U42" i="48"/>
  <c r="U46" i="48" s="1"/>
  <c r="V46" i="48" s="1"/>
  <c r="U51" i="48"/>
  <c r="V51" i="48" s="1"/>
  <c r="T42" i="48"/>
  <c r="T51" i="48" s="1"/>
  <c r="R42" i="48"/>
  <c r="R46" i="48"/>
  <c r="Q42" i="48"/>
  <c r="AB41" i="48"/>
  <c r="Y41" i="48"/>
  <c r="V41" i="48"/>
  <c r="S41" i="48"/>
  <c r="AB40" i="48"/>
  <c r="Y40" i="48"/>
  <c r="V40" i="48"/>
  <c r="S40" i="48"/>
  <c r="AB39" i="48"/>
  <c r="Y39" i="48"/>
  <c r="V39" i="48"/>
  <c r="S39" i="48"/>
  <c r="AB38" i="48"/>
  <c r="Y38" i="48"/>
  <c r="V38" i="48"/>
  <c r="S38" i="48"/>
  <c r="AB37" i="48"/>
  <c r="Y37" i="48"/>
  <c r="V37" i="48"/>
  <c r="S37" i="48"/>
  <c r="AB36" i="48"/>
  <c r="Y36" i="48"/>
  <c r="V36" i="48"/>
  <c r="S36" i="48"/>
  <c r="AB35" i="48"/>
  <c r="Y35" i="48"/>
  <c r="V35" i="48"/>
  <c r="S35" i="48"/>
  <c r="AB34" i="48"/>
  <c r="Y34" i="48"/>
  <c r="V34" i="48"/>
  <c r="S34" i="48"/>
  <c r="AA30" i="48"/>
  <c r="AB30" i="48"/>
  <c r="Z30" i="48"/>
  <c r="X30" i="48"/>
  <c r="W30" i="48"/>
  <c r="U30" i="48"/>
  <c r="V30" i="48" s="1"/>
  <c r="T30" i="48"/>
  <c r="Q30" i="48"/>
  <c r="AA28" i="48"/>
  <c r="AA55" i="48" s="1"/>
  <c r="AA31" i="48"/>
  <c r="Z28" i="48"/>
  <c r="Z55" i="48" s="1"/>
  <c r="X28" i="48"/>
  <c r="X55" i="48" s="1"/>
  <c r="W28" i="48"/>
  <c r="W55" i="48" s="1"/>
  <c r="Y55" i="48" s="1"/>
  <c r="U28" i="48"/>
  <c r="T28" i="48"/>
  <c r="T55" i="48" s="1"/>
  <c r="T31" i="48"/>
  <c r="R28" i="48"/>
  <c r="Q28" i="48"/>
  <c r="S28" i="48" s="1"/>
  <c r="R27" i="48"/>
  <c r="AB26" i="48"/>
  <c r="Y26" i="48"/>
  <c r="V26" i="48"/>
  <c r="R25" i="48"/>
  <c r="AB24" i="48"/>
  <c r="Y24" i="48"/>
  <c r="V24" i="48"/>
  <c r="S24" i="48"/>
  <c r="AB23" i="48"/>
  <c r="Y23" i="48"/>
  <c r="V23" i="48"/>
  <c r="S23" i="48"/>
  <c r="AB22" i="48"/>
  <c r="Y22" i="48"/>
  <c r="V22" i="48"/>
  <c r="S22" i="48"/>
  <c r="AB21" i="48"/>
  <c r="Y21" i="48"/>
  <c r="V21" i="48"/>
  <c r="S21" i="48"/>
  <c r="AB20" i="48"/>
  <c r="Y20" i="48"/>
  <c r="V20" i="48"/>
  <c r="S20" i="48"/>
  <c r="AB19" i="48"/>
  <c r="Y19" i="48"/>
  <c r="V19" i="48"/>
  <c r="S19" i="48"/>
  <c r="AB18" i="48"/>
  <c r="Y18" i="48"/>
  <c r="V18" i="48"/>
  <c r="S18" i="48"/>
  <c r="AB17" i="48"/>
  <c r="Y17" i="48"/>
  <c r="V17" i="48"/>
  <c r="S17" i="48"/>
  <c r="AB16" i="48"/>
  <c r="Y16" i="48"/>
  <c r="V16" i="48"/>
  <c r="S16" i="48"/>
  <c r="AB15" i="48"/>
  <c r="Y15" i="48"/>
  <c r="V15" i="48"/>
  <c r="S15" i="48"/>
  <c r="AB14" i="48"/>
  <c r="Y14" i="48"/>
  <c r="V14" i="48"/>
  <c r="S14" i="48"/>
  <c r="AB13" i="48"/>
  <c r="Y13" i="48"/>
  <c r="V13" i="48"/>
  <c r="S13" i="48"/>
  <c r="AB12" i="48"/>
  <c r="Y12" i="48"/>
  <c r="V12" i="48"/>
  <c r="S12" i="48"/>
  <c r="AB8" i="48"/>
  <c r="Y8" i="48"/>
  <c r="V8" i="48"/>
  <c r="S8" i="48"/>
  <c r="AB7" i="48"/>
  <c r="Y7" i="48"/>
  <c r="V7" i="48"/>
  <c r="S7" i="48"/>
  <c r="AA6" i="48"/>
  <c r="Z6" i="48"/>
  <c r="Z9" i="48" s="1"/>
  <c r="X6" i="48"/>
  <c r="X9" i="48"/>
  <c r="W6" i="48"/>
  <c r="W9" i="48" s="1"/>
  <c r="U6" i="48"/>
  <c r="T6" i="48"/>
  <c r="T9" i="48" s="1"/>
  <c r="R6" i="48"/>
  <c r="AD6" i="48" s="1"/>
  <c r="Q6" i="48"/>
  <c r="Q29" i="48"/>
  <c r="AB5" i="48"/>
  <c r="Y5" i="48"/>
  <c r="V5" i="48"/>
  <c r="S5" i="48"/>
  <c r="D48" i="48"/>
  <c r="D47" i="48"/>
  <c r="D45" i="48"/>
  <c r="D44" i="48"/>
  <c r="D43" i="48"/>
  <c r="D41" i="48"/>
  <c r="D40" i="48"/>
  <c r="D39" i="48"/>
  <c r="D38" i="48"/>
  <c r="D37" i="48"/>
  <c r="D36" i="48"/>
  <c r="D35" i="48"/>
  <c r="D34" i="48"/>
  <c r="D24" i="48"/>
  <c r="D23" i="48"/>
  <c r="D22" i="48"/>
  <c r="D21" i="48"/>
  <c r="D20" i="48"/>
  <c r="D15" i="48"/>
  <c r="D8" i="48"/>
  <c r="P8" i="48" s="1"/>
  <c r="D7" i="48"/>
  <c r="M48" i="48"/>
  <c r="M47" i="48"/>
  <c r="M45" i="48"/>
  <c r="M44" i="48"/>
  <c r="M43" i="48"/>
  <c r="M41" i="48"/>
  <c r="M40" i="48"/>
  <c r="M39" i="48"/>
  <c r="M38" i="48"/>
  <c r="M37" i="48"/>
  <c r="M36" i="48"/>
  <c r="M35" i="48"/>
  <c r="M34" i="48"/>
  <c r="M26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8" i="48"/>
  <c r="M7" i="48"/>
  <c r="M5" i="48"/>
  <c r="M4" i="48"/>
  <c r="J8" i="48"/>
  <c r="J7" i="48"/>
  <c r="J5" i="48"/>
  <c r="J4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26" i="48"/>
  <c r="J39" i="48"/>
  <c r="J38" i="48"/>
  <c r="J37" i="48"/>
  <c r="J36" i="48"/>
  <c r="J35" i="48"/>
  <c r="J34" i="48"/>
  <c r="J48" i="48"/>
  <c r="J47" i="48"/>
  <c r="J45" i="48"/>
  <c r="J44" i="48"/>
  <c r="J43" i="48"/>
  <c r="J41" i="48"/>
  <c r="J40" i="48"/>
  <c r="G48" i="48"/>
  <c r="G47" i="48"/>
  <c r="G45" i="48"/>
  <c r="G44" i="48"/>
  <c r="G43" i="48"/>
  <c r="G41" i="48"/>
  <c r="G40" i="48"/>
  <c r="G39" i="48"/>
  <c r="G38" i="48"/>
  <c r="G36" i="48"/>
  <c r="G35" i="48"/>
  <c r="G34" i="48"/>
  <c r="G26" i="48"/>
  <c r="G24" i="48"/>
  <c r="G23" i="48"/>
  <c r="G22" i="48"/>
  <c r="G21" i="48"/>
  <c r="G20" i="48"/>
  <c r="G19" i="48"/>
  <c r="G17" i="48"/>
  <c r="G15" i="48"/>
  <c r="G8" i="48"/>
  <c r="G7" i="48"/>
  <c r="G5" i="48"/>
  <c r="O13" i="46"/>
  <c r="D50" i="50"/>
  <c r="C50" i="50"/>
  <c r="B50" i="50"/>
  <c r="D43" i="50"/>
  <c r="C43" i="50"/>
  <c r="C52" i="50" s="1"/>
  <c r="B43" i="50"/>
  <c r="D31" i="50"/>
  <c r="B31" i="50"/>
  <c r="D29" i="50"/>
  <c r="D32" i="50"/>
  <c r="C29" i="50"/>
  <c r="B29" i="50"/>
  <c r="B30" i="50" s="1"/>
  <c r="C31" i="50"/>
  <c r="D7" i="50"/>
  <c r="D10" i="50" s="1"/>
  <c r="D33" i="50"/>
  <c r="D53" i="50" s="1"/>
  <c r="C7" i="50"/>
  <c r="C10" i="50"/>
  <c r="B10" i="50"/>
  <c r="L6" i="48"/>
  <c r="K6" i="48"/>
  <c r="I6" i="48"/>
  <c r="H6" i="48"/>
  <c r="H9" i="48" s="1"/>
  <c r="F6" i="48"/>
  <c r="E6" i="48"/>
  <c r="E9" i="48" s="1"/>
  <c r="G9" i="48" s="1"/>
  <c r="C6" i="48"/>
  <c r="L30" i="48"/>
  <c r="M30" i="48" s="1"/>
  <c r="L28" i="48"/>
  <c r="I30" i="48"/>
  <c r="I28" i="48"/>
  <c r="I31" i="48"/>
  <c r="F30" i="48"/>
  <c r="G30" i="48"/>
  <c r="F28" i="48"/>
  <c r="F31" i="48" s="1"/>
  <c r="F32" i="48" s="1"/>
  <c r="F53" i="48" s="1"/>
  <c r="C28" i="48"/>
  <c r="C55" i="48" s="1"/>
  <c r="C27" i="48"/>
  <c r="C25" i="48"/>
  <c r="L49" i="48"/>
  <c r="L42" i="48"/>
  <c r="M42" i="48" s="1"/>
  <c r="I49" i="48"/>
  <c r="J49" i="48" s="1"/>
  <c r="I42" i="48"/>
  <c r="I46" i="48" s="1"/>
  <c r="F49" i="48"/>
  <c r="F42" i="48"/>
  <c r="C49" i="48"/>
  <c r="C42" i="48"/>
  <c r="C51" i="48" s="1"/>
  <c r="C46" i="48"/>
  <c r="B6" i="48"/>
  <c r="B42" i="48"/>
  <c r="B51" i="48" s="1"/>
  <c r="B30" i="48"/>
  <c r="N30" i="48" s="1"/>
  <c r="B28" i="48"/>
  <c r="B55" i="48" s="1"/>
  <c r="E28" i="48"/>
  <c r="H28" i="48"/>
  <c r="H55" i="48" s="1"/>
  <c r="K28" i="48"/>
  <c r="K55" i="48" s="1"/>
  <c r="E30" i="48"/>
  <c r="H30" i="48"/>
  <c r="K30" i="48"/>
  <c r="E42" i="48"/>
  <c r="E51" i="48"/>
  <c r="H42" i="48"/>
  <c r="H46" i="48" s="1"/>
  <c r="H50" i="48" s="1"/>
  <c r="H51" i="48"/>
  <c r="K42" i="48"/>
  <c r="K51" i="48" s="1"/>
  <c r="E49" i="48"/>
  <c r="H49" i="48"/>
  <c r="K49" i="48"/>
  <c r="M49" i="48" s="1"/>
  <c r="S18" i="46"/>
  <c r="R18" i="46"/>
  <c r="Q18" i="46"/>
  <c r="P18" i="46"/>
  <c r="N18" i="46"/>
  <c r="M18" i="46"/>
  <c r="L18" i="46"/>
  <c r="K18" i="46"/>
  <c r="I18" i="46"/>
  <c r="H18" i="46"/>
  <c r="G18" i="46"/>
  <c r="F18" i="46"/>
  <c r="S10" i="46"/>
  <c r="R10" i="46"/>
  <c r="Q10" i="46"/>
  <c r="P10" i="46"/>
  <c r="N10" i="46"/>
  <c r="M10" i="46"/>
  <c r="L10" i="46"/>
  <c r="K10" i="46"/>
  <c r="I10" i="46"/>
  <c r="H10" i="46"/>
  <c r="G10" i="46"/>
  <c r="T17" i="46"/>
  <c r="T16" i="46"/>
  <c r="T15" i="46"/>
  <c r="T14" i="46"/>
  <c r="O17" i="46"/>
  <c r="O16" i="46"/>
  <c r="O15" i="46"/>
  <c r="O14" i="46"/>
  <c r="J17" i="46"/>
  <c r="U17" i="46" s="1"/>
  <c r="J16" i="46"/>
  <c r="U16" i="46" s="1"/>
  <c r="J15" i="46"/>
  <c r="U15" i="46" s="1"/>
  <c r="J14" i="46"/>
  <c r="U14" i="46" s="1"/>
  <c r="J13" i="46"/>
  <c r="U13" i="46" s="1"/>
  <c r="T9" i="46"/>
  <c r="T8" i="46"/>
  <c r="T7" i="46"/>
  <c r="T6" i="46"/>
  <c r="O9" i="46"/>
  <c r="O8" i="46"/>
  <c r="O7" i="46"/>
  <c r="O6" i="46"/>
  <c r="J9" i="46"/>
  <c r="U9" i="46" s="1"/>
  <c r="J8" i="46"/>
  <c r="U8" i="46" s="1"/>
  <c r="J7" i="46"/>
  <c r="U7" i="46" s="1"/>
  <c r="U6" i="46"/>
  <c r="D49" i="48"/>
  <c r="AQ42" i="48"/>
  <c r="G49" i="48"/>
  <c r="V42" i="48"/>
  <c r="AG29" i="48"/>
  <c r="AL46" i="48"/>
  <c r="AL50" i="48"/>
  <c r="N27" i="48"/>
  <c r="AB50" i="48"/>
  <c r="AK42" i="48"/>
  <c r="AO50" i="48"/>
  <c r="AP51" i="48"/>
  <c r="AQ51" i="48"/>
  <c r="AK30" i="48"/>
  <c r="AG46" i="48"/>
  <c r="AG50" i="48" s="1"/>
  <c r="AP46" i="48"/>
  <c r="AN49" i="48"/>
  <c r="AJ9" i="48"/>
  <c r="AI46" i="48"/>
  <c r="AI50" i="48" s="1"/>
  <c r="AM46" i="48"/>
  <c r="AF46" i="48"/>
  <c r="AJ46" i="48"/>
  <c r="AJ50" i="48" s="1"/>
  <c r="AK50" i="48" s="1"/>
  <c r="S26" i="48"/>
  <c r="Z51" i="48"/>
  <c r="Q9" i="48"/>
  <c r="AA51" i="48"/>
  <c r="T46" i="48"/>
  <c r="X46" i="48"/>
  <c r="X51" i="48"/>
  <c r="J30" i="48"/>
  <c r="P17" i="48"/>
  <c r="P23" i="48"/>
  <c r="I51" i="48"/>
  <c r="E46" i="48"/>
  <c r="E50" i="48" s="1"/>
  <c r="P7" i="48"/>
  <c r="L31" i="48"/>
  <c r="K31" i="48"/>
  <c r="L9" i="48"/>
  <c r="L29" i="48"/>
  <c r="F9" i="48"/>
  <c r="AB51" i="48"/>
  <c r="AH46" i="48"/>
  <c r="AP50" i="48"/>
  <c r="AQ50" i="48"/>
  <c r="AK46" i="48"/>
  <c r="U50" i="48"/>
  <c r="X50" i="48"/>
  <c r="C47" i="50"/>
  <c r="C51" i="50" s="1"/>
  <c r="D30" i="50"/>
  <c r="D51" i="48" l="1"/>
  <c r="J42" i="48"/>
  <c r="J46" i="48"/>
  <c r="J51" i="48"/>
  <c r="F29" i="48"/>
  <c r="F55" i="48"/>
  <c r="O28" i="48"/>
  <c r="J6" i="48"/>
  <c r="G6" i="48"/>
  <c r="N6" i="48"/>
  <c r="P6" i="48" s="1"/>
  <c r="D6" i="48"/>
  <c r="T10" i="46"/>
  <c r="U18" i="46"/>
  <c r="AN28" i="48"/>
  <c r="AN55" i="48"/>
  <c r="AF29" i="48"/>
  <c r="AH29" i="48" s="1"/>
  <c r="O18" i="46"/>
  <c r="W29" i="48"/>
  <c r="Q31" i="48"/>
  <c r="Q32" i="48" s="1"/>
  <c r="AQ28" i="48"/>
  <c r="AQ55" i="48"/>
  <c r="AO31" i="48"/>
  <c r="AO32" i="48" s="1"/>
  <c r="AO53" i="48" s="1"/>
  <c r="AK55" i="48"/>
  <c r="AI31" i="48"/>
  <c r="E55" i="48"/>
  <c r="E29" i="48"/>
  <c r="B9" i="48"/>
  <c r="D9" i="48" s="1"/>
  <c r="Z32" i="48"/>
  <c r="Z53" i="48" s="1"/>
  <c r="AB31" i="48"/>
  <c r="AB55" i="48"/>
  <c r="Z31" i="48"/>
  <c r="AC9" i="48"/>
  <c r="AJ29" i="48"/>
  <c r="AF31" i="48"/>
  <c r="AF55" i="48"/>
  <c r="AR28" i="48"/>
  <c r="AK28" i="48"/>
  <c r="AG55" i="48"/>
  <c r="AS28" i="48"/>
  <c r="AJ31" i="48"/>
  <c r="AJ32" i="48" s="1"/>
  <c r="AJ53" i="48" s="1"/>
  <c r="AC28" i="48"/>
  <c r="Q55" i="48"/>
  <c r="S55" i="48" s="1"/>
  <c r="U31" i="48"/>
  <c r="V31" i="48" s="1"/>
  <c r="U55" i="48"/>
  <c r="V55" i="48" s="1"/>
  <c r="X31" i="48"/>
  <c r="V28" i="48"/>
  <c r="X32" i="48"/>
  <c r="AD28" i="48"/>
  <c r="R55" i="48"/>
  <c r="W31" i="48"/>
  <c r="W32" i="48" s="1"/>
  <c r="W53" i="48" s="1"/>
  <c r="AM29" i="48"/>
  <c r="AF9" i="48"/>
  <c r="AR6" i="48"/>
  <c r="AQ6" i="48"/>
  <c r="AP9" i="48"/>
  <c r="AH6" i="48"/>
  <c r="AG9" i="48"/>
  <c r="AS6" i="48"/>
  <c r="AO29" i="48"/>
  <c r="T32" i="48"/>
  <c r="T53" i="48" s="1"/>
  <c r="S6" i="48"/>
  <c r="Z29" i="48"/>
  <c r="AC6" i="48"/>
  <c r="AE6" i="48" s="1"/>
  <c r="AB6" i="48"/>
  <c r="G28" i="48"/>
  <c r="B31" i="48"/>
  <c r="N28" i="48"/>
  <c r="E31" i="48"/>
  <c r="E32" i="48" s="1"/>
  <c r="E53" i="48" s="1"/>
  <c r="G53" i="48" s="1"/>
  <c r="P11" i="48"/>
  <c r="P4" i="48"/>
  <c r="B29" i="48"/>
  <c r="V50" i="48"/>
  <c r="P20" i="48"/>
  <c r="AN6" i="48"/>
  <c r="AL9" i="48"/>
  <c r="AL32" i="48" s="1"/>
  <c r="AL29" i="48"/>
  <c r="AN29" i="48" s="1"/>
  <c r="O10" i="46"/>
  <c r="AG31" i="48"/>
  <c r="AH26" i="48"/>
  <c r="R31" i="48"/>
  <c r="AN46" i="48"/>
  <c r="AM50" i="48"/>
  <c r="AN50" i="48" s="1"/>
  <c r="N25" i="48"/>
  <c r="B47" i="50"/>
  <c r="B51" i="50" s="1"/>
  <c r="B52" i="50"/>
  <c r="Q51" i="48"/>
  <c r="Q46" i="48"/>
  <c r="Q50" i="48" s="1"/>
  <c r="L51" i="48"/>
  <c r="M51" i="48" s="1"/>
  <c r="P24" i="48"/>
  <c r="T18" i="46"/>
  <c r="K46" i="48"/>
  <c r="K50" i="48" s="1"/>
  <c r="I29" i="48"/>
  <c r="I9" i="48"/>
  <c r="R50" i="48"/>
  <c r="Y51" i="48"/>
  <c r="K29" i="48"/>
  <c r="M29" i="48" s="1"/>
  <c r="K9" i="48"/>
  <c r="K32" i="48" s="1"/>
  <c r="K53" i="48" s="1"/>
  <c r="M6" i="48"/>
  <c r="D47" i="50"/>
  <c r="D51" i="50" s="1"/>
  <c r="D52" i="50"/>
  <c r="P5" i="48"/>
  <c r="R30" i="48"/>
  <c r="AD30" i="48" s="1"/>
  <c r="AE30" i="48" s="1"/>
  <c r="M28" i="48"/>
  <c r="C29" i="48"/>
  <c r="C9" i="48"/>
  <c r="C32" i="50"/>
  <c r="C33" i="50" s="1"/>
  <c r="C53" i="50" s="1"/>
  <c r="C30" i="50"/>
  <c r="AI9" i="48"/>
  <c r="AI29" i="48"/>
  <c r="AK29" i="48" s="1"/>
  <c r="L32" i="48"/>
  <c r="M55" i="48"/>
  <c r="AG30" i="48"/>
  <c r="AS30" i="48" s="1"/>
  <c r="AT30" i="48" s="1"/>
  <c r="P26" i="48"/>
  <c r="C30" i="48"/>
  <c r="O30" i="48" s="1"/>
  <c r="L46" i="48"/>
  <c r="AP32" i="48"/>
  <c r="AQ9" i="48"/>
  <c r="F46" i="48"/>
  <c r="G42" i="48"/>
  <c r="F51" i="48"/>
  <c r="G51" i="48" s="1"/>
  <c r="B32" i="50"/>
  <c r="B33" i="50" s="1"/>
  <c r="B53" i="50" s="1"/>
  <c r="M31" i="48"/>
  <c r="P15" i="48"/>
  <c r="U9" i="48"/>
  <c r="V6" i="48"/>
  <c r="U29" i="48"/>
  <c r="T50" i="48"/>
  <c r="J28" i="48"/>
  <c r="H31" i="48"/>
  <c r="J31" i="48" s="1"/>
  <c r="B46" i="48"/>
  <c r="D42" i="48"/>
  <c r="D55" i="48"/>
  <c r="H29" i="48"/>
  <c r="P13" i="48"/>
  <c r="Y9" i="48"/>
  <c r="Y30" i="48"/>
  <c r="S42" i="48"/>
  <c r="V49" i="48"/>
  <c r="AK51" i="48"/>
  <c r="P21" i="48"/>
  <c r="AF50" i="48"/>
  <c r="AH50" i="48" s="1"/>
  <c r="I50" i="48"/>
  <c r="J50" i="48" s="1"/>
  <c r="P14" i="48"/>
  <c r="P22" i="48"/>
  <c r="Y6" i="48"/>
  <c r="X29" i="48"/>
  <c r="Y29" i="48" s="1"/>
  <c r="AB28" i="48"/>
  <c r="C31" i="48"/>
  <c r="O31" i="48" s="1"/>
  <c r="D28" i="48"/>
  <c r="AB46" i="48"/>
  <c r="R51" i="48"/>
  <c r="S51" i="48" s="1"/>
  <c r="J18" i="46"/>
  <c r="C50" i="48"/>
  <c r="R9" i="48"/>
  <c r="R29" i="48"/>
  <c r="Y28" i="48"/>
  <c r="AH49" i="48"/>
  <c r="AA29" i="48"/>
  <c r="AA9" i="48"/>
  <c r="AN42" i="48"/>
  <c r="AM51" i="48"/>
  <c r="AN51" i="48" s="1"/>
  <c r="J55" i="48"/>
  <c r="AB42" i="48"/>
  <c r="P18" i="48"/>
  <c r="T29" i="48"/>
  <c r="Y42" i="48"/>
  <c r="W46" i="48"/>
  <c r="W51" i="48"/>
  <c r="AN31" i="48"/>
  <c r="AG51" i="48"/>
  <c r="AH51" i="48" s="1"/>
  <c r="AH42" i="48"/>
  <c r="AH28" i="48"/>
  <c r="AP29" i="48"/>
  <c r="AS29" i="48" s="1"/>
  <c r="G55" i="48" l="1"/>
  <c r="G29" i="48"/>
  <c r="O29" i="48"/>
  <c r="T21" i="46"/>
  <c r="AQ31" i="48"/>
  <c r="O21" i="46"/>
  <c r="Y32" i="48"/>
  <c r="AC29" i="48"/>
  <c r="AN9" i="48"/>
  <c r="AT6" i="48"/>
  <c r="AT28" i="48"/>
  <c r="AR31" i="48"/>
  <c r="AH55" i="48"/>
  <c r="B32" i="48"/>
  <c r="N9" i="48"/>
  <c r="Y31" i="48"/>
  <c r="AB29" i="48"/>
  <c r="AK31" i="48"/>
  <c r="AS31" i="48"/>
  <c r="X53" i="48"/>
  <c r="Y53" i="48" s="1"/>
  <c r="AD31" i="48"/>
  <c r="AC32" i="48"/>
  <c r="AE28" i="48"/>
  <c r="AC31" i="48"/>
  <c r="AF32" i="48"/>
  <c r="AR9" i="48"/>
  <c r="AH9" i="48"/>
  <c r="AQ29" i="48"/>
  <c r="AS9" i="48"/>
  <c r="AR29" i="48"/>
  <c r="AT29" i="48" s="1"/>
  <c r="AD29" i="48"/>
  <c r="AE29" i="48" s="1"/>
  <c r="Q53" i="48"/>
  <c r="AC53" i="48" s="1"/>
  <c r="O20" i="46" s="1"/>
  <c r="AD9" i="48"/>
  <c r="AE9" i="48" s="1"/>
  <c r="V29" i="48"/>
  <c r="N29" i="48"/>
  <c r="N31" i="48"/>
  <c r="P28" i="48"/>
  <c r="H32" i="48"/>
  <c r="H53" i="48" s="1"/>
  <c r="G32" i="48"/>
  <c r="G31" i="48"/>
  <c r="M9" i="48"/>
  <c r="AH31" i="48"/>
  <c r="B50" i="48"/>
  <c r="D50" i="48" s="1"/>
  <c r="D46" i="48"/>
  <c r="AQ32" i="48"/>
  <c r="AP53" i="48"/>
  <c r="C32" i="48"/>
  <c r="J9" i="48"/>
  <c r="I32" i="48"/>
  <c r="L50" i="48"/>
  <c r="M50" i="48" s="1"/>
  <c r="M46" i="48"/>
  <c r="AH30" i="48"/>
  <c r="D29" i="48"/>
  <c r="J29" i="48"/>
  <c r="AK9" i="48"/>
  <c r="AI32" i="48"/>
  <c r="S29" i="48"/>
  <c r="P12" i="48"/>
  <c r="R32" i="48"/>
  <c r="S9" i="48"/>
  <c r="D30" i="48"/>
  <c r="P30" i="48"/>
  <c r="S31" i="48"/>
  <c r="P19" i="48"/>
  <c r="S46" i="48"/>
  <c r="S30" i="48"/>
  <c r="V9" i="48"/>
  <c r="U32" i="48"/>
  <c r="AA32" i="48"/>
  <c r="AB9" i="48"/>
  <c r="D31" i="48"/>
  <c r="G46" i="48"/>
  <c r="F50" i="48"/>
  <c r="G50" i="48" s="1"/>
  <c r="M32" i="48"/>
  <c r="L53" i="48"/>
  <c r="Y46" i="48"/>
  <c r="W50" i="48"/>
  <c r="Y50" i="48" s="1"/>
  <c r="AG32" i="48"/>
  <c r="AS32" i="48" s="1"/>
  <c r="P16" i="48"/>
  <c r="S50" i="48"/>
  <c r="AL53" i="48"/>
  <c r="AN53" i="48" s="1"/>
  <c r="AN32" i="48"/>
  <c r="O22" i="46" l="1"/>
  <c r="AT9" i="48"/>
  <c r="AT31" i="48"/>
  <c r="AE31" i="48"/>
  <c r="AD32" i="48"/>
  <c r="AE32" i="48" s="1"/>
  <c r="AQ53" i="48"/>
  <c r="AR32" i="48"/>
  <c r="AT32" i="48" s="1"/>
  <c r="AF53" i="48"/>
  <c r="M53" i="48"/>
  <c r="O32" i="48"/>
  <c r="B53" i="48"/>
  <c r="N53" i="48" s="1"/>
  <c r="J20" i="46" s="1"/>
  <c r="N32" i="48"/>
  <c r="P31" i="48"/>
  <c r="P9" i="48"/>
  <c r="P29" i="48"/>
  <c r="AH32" i="48"/>
  <c r="AG53" i="48"/>
  <c r="AI53" i="48"/>
  <c r="AK53" i="48" s="1"/>
  <c r="AK32" i="48"/>
  <c r="V32" i="48"/>
  <c r="U53" i="48"/>
  <c r="V53" i="48" s="1"/>
  <c r="D32" i="48"/>
  <c r="C53" i="48"/>
  <c r="J32" i="48"/>
  <c r="I53" i="48"/>
  <c r="J53" i="48" s="1"/>
  <c r="AB32" i="48"/>
  <c r="AA53" i="48"/>
  <c r="R53" i="48"/>
  <c r="S53" i="48" s="1"/>
  <c r="S32" i="48"/>
  <c r="D53" i="48" l="1"/>
  <c r="AH53" i="48"/>
  <c r="AR53" i="48"/>
  <c r="T20" i="46" s="1"/>
  <c r="T22" i="46" s="1"/>
  <c r="AS53" i="48"/>
  <c r="AB53" i="48"/>
  <c r="AD53" i="48"/>
  <c r="AE53" i="48" s="1"/>
  <c r="O53" i="48"/>
  <c r="P53" i="48" s="1"/>
  <c r="P32" i="48"/>
  <c r="AT53" i="48" l="1"/>
  <c r="F10" i="46" l="1"/>
  <c r="U5" i="46"/>
  <c r="U10" i="46" s="1"/>
  <c r="J5" i="46"/>
  <c r="J10" i="46"/>
  <c r="J21" i="46" s="1"/>
  <c r="J22" i="46" s="1"/>
</calcChain>
</file>

<file path=xl/sharedStrings.xml><?xml version="1.0" encoding="utf-8"?>
<sst xmlns="http://schemas.openxmlformats.org/spreadsheetml/2006/main" count="377" uniqueCount="175">
  <si>
    <t>Operating Expenses-Direct</t>
  </si>
  <si>
    <t>Total Inpatient</t>
  </si>
  <si>
    <t>Total Outpatient</t>
  </si>
  <si>
    <t>Total Ancillary</t>
  </si>
  <si>
    <t xml:space="preserve">Operating Expenses-Indirect </t>
  </si>
  <si>
    <t>Year 1 Total Actual Expense</t>
  </si>
  <si>
    <t>Year 2 Total Actual Expense</t>
  </si>
  <si>
    <t>Year 3 Total Actual Expense</t>
  </si>
  <si>
    <t>Facility Name</t>
  </si>
  <si>
    <t>Total Direct and Indirect Expenses</t>
  </si>
  <si>
    <t>Grand Total</t>
  </si>
  <si>
    <t>Total Direct</t>
  </si>
  <si>
    <t>Total Indirect</t>
  </si>
  <si>
    <t>Quarter 1</t>
  </si>
  <si>
    <t>Projected</t>
  </si>
  <si>
    <t>Result</t>
  </si>
  <si>
    <t>#</t>
  </si>
  <si>
    <t xml:space="preserve">Vital Access Provider Assurance Program (VAPAP) </t>
  </si>
  <si>
    <t>Target Completion Date</t>
  </si>
  <si>
    <t>NEEDS STATE ASSISTANCE IN THE AMOUNT OF</t>
  </si>
  <si>
    <t>Working Capital</t>
  </si>
  <si>
    <t>Net Assets</t>
  </si>
  <si>
    <t>Total Liabilities</t>
  </si>
  <si>
    <t>Long Term Liabilities</t>
  </si>
  <si>
    <t>Current liabilities</t>
  </si>
  <si>
    <t>Total Assets</t>
  </si>
  <si>
    <t>Other Assets</t>
  </si>
  <si>
    <t>Property, Plant Equipment</t>
  </si>
  <si>
    <t>Assets Limited to Use</t>
  </si>
  <si>
    <t>Total Current Assets</t>
  </si>
  <si>
    <t>Other current assets</t>
  </si>
  <si>
    <t>Inventory</t>
  </si>
  <si>
    <t>Prepaid expenses</t>
  </si>
  <si>
    <t>Other Receivables</t>
  </si>
  <si>
    <t>Receivable- institutional/3rd party</t>
  </si>
  <si>
    <t>Receivable- Patients</t>
  </si>
  <si>
    <t>Investments</t>
  </si>
  <si>
    <t>Cash</t>
  </si>
  <si>
    <t>BALANCE SHEET</t>
  </si>
  <si>
    <t>Excess Revenues over Expenses</t>
  </si>
  <si>
    <t>Total Expenses</t>
  </si>
  <si>
    <t>Non Operating Profit or Loss</t>
  </si>
  <si>
    <t>Operating Profit or Loss</t>
  </si>
  <si>
    <t>Total Operating Expense</t>
  </si>
  <si>
    <t>Other Operating Expenses</t>
  </si>
  <si>
    <t>Insurance</t>
  </si>
  <si>
    <t>Physician Fees</t>
  </si>
  <si>
    <t>Utilities</t>
  </si>
  <si>
    <t>Provisions for Bad Debt</t>
  </si>
  <si>
    <t>Repairs Maintenance</t>
  </si>
  <si>
    <t>Lease/Rental</t>
  </si>
  <si>
    <t>Interest</t>
  </si>
  <si>
    <t xml:space="preserve">Depreciation </t>
  </si>
  <si>
    <t>Consulting</t>
  </si>
  <si>
    <t>Purchased Services</t>
  </si>
  <si>
    <t>Supplies</t>
  </si>
  <si>
    <t>Benefits</t>
  </si>
  <si>
    <t>Salary</t>
  </si>
  <si>
    <t>Operating Costs</t>
  </si>
  <si>
    <t>Total Revenue</t>
  </si>
  <si>
    <t xml:space="preserve">Non-Operating Revenue (ie. Foundations, Parent Affiliations, (List Detail) </t>
  </si>
  <si>
    <t>Total Operating Revenue</t>
  </si>
  <si>
    <t xml:space="preserve"> Other Operating Revenue</t>
  </si>
  <si>
    <t>Net Patient Revenue</t>
  </si>
  <si>
    <t xml:space="preserve">INCOME STATEMENT </t>
  </si>
  <si>
    <t>Target Start Date</t>
  </si>
  <si>
    <t>Projected Savings Year 1</t>
  </si>
  <si>
    <t xml:space="preserve">Total Projected Savings </t>
  </si>
  <si>
    <t>Savings Initiatve</t>
  </si>
  <si>
    <t>Revenue Initiatve</t>
  </si>
  <si>
    <t>Target Quarter Start Date</t>
  </si>
  <si>
    <t>Target Quarter Completion Date</t>
  </si>
  <si>
    <t xml:space="preserve">Root cause category </t>
  </si>
  <si>
    <t>Q1</t>
  </si>
  <si>
    <t>Q2</t>
  </si>
  <si>
    <t>Q3</t>
  </si>
  <si>
    <t xml:space="preserve">Q4 </t>
  </si>
  <si>
    <t>Projected Revenue Year 1</t>
  </si>
  <si>
    <t>Total Projected Revenue</t>
  </si>
  <si>
    <t>Finacial Metric</t>
  </si>
  <si>
    <t>Vital Access Provider Assurance Program (VAPAP)</t>
  </si>
  <si>
    <t>Provider Legal Entity Name:</t>
  </si>
  <si>
    <t>PPS Legal Entity Name:</t>
  </si>
  <si>
    <t>Mailing Address:</t>
  </si>
  <si>
    <t>Authorizing Officer</t>
  </si>
  <si>
    <t>Contact Name:</t>
  </si>
  <si>
    <t>Contact Title:</t>
  </si>
  <si>
    <t>Phone:</t>
  </si>
  <si>
    <t>Email:</t>
  </si>
  <si>
    <t xml:space="preserve">Date Submitted: </t>
  </si>
  <si>
    <t xml:space="preserve">Savings and Revenue Projected from VAPAP Initiatives: </t>
  </si>
  <si>
    <t xml:space="preserve">Example: Close East wing of hospital </t>
  </si>
  <si>
    <t>RATIOS</t>
  </si>
  <si>
    <t xml:space="preserve">Please provide details here explaining any reporting "other non-operating expenses" </t>
  </si>
  <si>
    <r>
      <t xml:space="preserve">PROJECTIONS </t>
    </r>
    <r>
      <rPr>
        <b/>
        <i/>
        <sz val="9"/>
        <rFont val="Calibri"/>
        <family val="2"/>
      </rPr>
      <t>(calendar year)</t>
    </r>
  </si>
  <si>
    <t xml:space="preserve">Please provide details here explaining any reporting "other non-operating revenue" </t>
  </si>
  <si>
    <t>Projected Savings Year 2</t>
  </si>
  <si>
    <t>Projected Revenue Year 2</t>
  </si>
  <si>
    <t>Projected Revenue Year 3</t>
  </si>
  <si>
    <t>Projected Savings Year 3</t>
  </si>
  <si>
    <t>Operations</t>
  </si>
  <si>
    <t>Debt</t>
  </si>
  <si>
    <t>Structure (governance/ownership)</t>
  </si>
  <si>
    <t>Other</t>
  </si>
  <si>
    <t>Categories</t>
  </si>
  <si>
    <t>Ratios</t>
  </si>
  <si>
    <t xml:space="preserve">Operating Margin </t>
  </si>
  <si>
    <t xml:space="preserve">Days Cash on Hand </t>
  </si>
  <si>
    <t xml:space="preserve">Net Working Capital </t>
  </si>
  <si>
    <t>All Other Non-Operating Revenue (All Revenue not included above, list Notepad tab)</t>
  </si>
  <si>
    <t>Non- Operating Expenses(Please add explanation of what expenses are in Notepad tab)</t>
  </si>
  <si>
    <t xml:space="preserve">Other: </t>
  </si>
  <si>
    <t>Year End 2012</t>
  </si>
  <si>
    <t>Year End 2013</t>
  </si>
  <si>
    <t>Year End 2014</t>
  </si>
  <si>
    <t>Quarter 1 Projected</t>
  </si>
  <si>
    <t xml:space="preserve">Quarter 1 Actuals </t>
  </si>
  <si>
    <t>Quarter 2 Projected</t>
  </si>
  <si>
    <t xml:space="preserve">Quarter 2 Actuals </t>
  </si>
  <si>
    <t>Quarter 3 Projected</t>
  </si>
  <si>
    <t xml:space="preserve">Quarter 3 Actuals </t>
  </si>
  <si>
    <t>Quarter 4 Projected</t>
  </si>
  <si>
    <t xml:space="preserve">Quarter 4 Actuals </t>
  </si>
  <si>
    <t xml:space="preserve">Non-Operating Revenue (ie. Foundations, Parent Affiliations, (List details in Notepad tab) </t>
  </si>
  <si>
    <t xml:space="preserve">Example: Open dental care unit in under utilized space </t>
  </si>
  <si>
    <t>Days of Cash On Hand</t>
  </si>
  <si>
    <t>Notepad</t>
  </si>
  <si>
    <t xml:space="preserve">Cover Sheet </t>
  </si>
  <si>
    <t xml:space="preserve">Operating Certificate #: </t>
  </si>
  <si>
    <t xml:space="preserve">Operating Certificate # (if applicable): </t>
  </si>
  <si>
    <t>Variance</t>
  </si>
  <si>
    <t xml:space="preserve">Cash Flow to Total Debt </t>
  </si>
  <si>
    <t xml:space="preserve">Excess Revenue over Expeneses </t>
  </si>
  <si>
    <t>variance</t>
  </si>
  <si>
    <t>Quarter 2</t>
  </si>
  <si>
    <t>Quarter 3</t>
  </si>
  <si>
    <t>Quarter 4</t>
  </si>
  <si>
    <r>
      <t xml:space="preserve">Baseline </t>
    </r>
    <r>
      <rPr>
        <b/>
        <sz val="8"/>
        <color indexed="8"/>
        <rFont val="Calibri"/>
        <family val="2"/>
      </rPr>
      <t>(Calender Year-End 2014)</t>
    </r>
  </si>
  <si>
    <t xml:space="preserve">Revenue  </t>
  </si>
  <si>
    <t>Expenses - Indirect</t>
  </si>
  <si>
    <t>Expenses  - Direct</t>
  </si>
  <si>
    <t>Baseline Financials</t>
  </si>
  <si>
    <r>
      <t xml:space="preserve">RESULTS </t>
    </r>
    <r>
      <rPr>
        <b/>
        <i/>
        <sz val="9"/>
        <rFont val="Calibri"/>
        <family val="2"/>
      </rPr>
      <t>(calendar year)</t>
    </r>
  </si>
  <si>
    <t>Year 1 - 2015</t>
  </si>
  <si>
    <t>Year 2 - 2016</t>
  </si>
  <si>
    <t>Year 3 - 2017</t>
  </si>
  <si>
    <r>
      <t>Initiatives</t>
    </r>
    <r>
      <rPr>
        <sz val="16"/>
        <rFont val="Arial Black"/>
        <family val="2"/>
      </rPr>
      <t xml:space="preserve"> </t>
    </r>
    <r>
      <rPr>
        <i/>
        <sz val="12"/>
        <rFont val="Arial Black"/>
        <family val="2"/>
      </rPr>
      <t>(by calendar year)</t>
    </r>
  </si>
  <si>
    <r>
      <t xml:space="preserve">Performance Measures </t>
    </r>
    <r>
      <rPr>
        <i/>
        <sz val="12"/>
        <rFont val="Arial Black"/>
        <family val="2"/>
      </rPr>
      <t>(by calendar year)</t>
    </r>
  </si>
  <si>
    <t>Year 1 (2015) Projected</t>
  </si>
  <si>
    <t xml:space="preserve">Year 1 (2015) Actuals </t>
  </si>
  <si>
    <r>
      <t xml:space="preserve">NEEDS STATE ASSISTANCE IN THE AMOUNT OF: </t>
    </r>
    <r>
      <rPr>
        <b/>
        <sz val="7.65"/>
        <color rgb="FFFF0000"/>
        <rFont val="Calibri"/>
        <family val="2"/>
      </rPr>
      <t>(Net of Amortization / Depreciation).</t>
    </r>
  </si>
  <si>
    <r>
      <rPr>
        <b/>
        <sz val="11"/>
        <color indexed="8"/>
        <rFont val="Calibri"/>
        <family val="2"/>
      </rPr>
      <t>A-Cover Sheet</t>
    </r>
    <r>
      <rPr>
        <sz val="11"/>
        <color indexed="8"/>
        <rFont val="Calibri"/>
        <family val="2"/>
      </rPr>
      <t xml:space="preserve">: Please provide contact information for facility and PPS(s)
</t>
    </r>
    <r>
      <rPr>
        <b/>
        <sz val="11"/>
        <color indexed="8"/>
        <rFont val="Calibri"/>
        <family val="2"/>
      </rPr>
      <t>B-Financial Baselines</t>
    </r>
    <r>
      <rPr>
        <sz val="11"/>
        <color indexed="8"/>
        <rFont val="Calibri"/>
        <family val="2"/>
      </rPr>
      <t xml:space="preserve">:   
  a. Please provide annual financial results in tab B-Financial Baselines. 
      </t>
    </r>
    <r>
      <rPr>
        <sz val="11"/>
        <color rgb="FFFF0000"/>
        <rFont val="Calibri"/>
        <family val="2"/>
      </rPr>
      <t>Please note: the Department will not populate these fields from financial submissions 
      made at other times.  Facilities should populate these fields in this submission.</t>
    </r>
    <r>
      <rPr>
        <sz val="11"/>
        <color indexed="8"/>
        <rFont val="Calibri"/>
        <family val="2"/>
      </rPr>
      <t xml:space="preserve">
  b. Submit 2014 internal financial statements and full annual projections.
  c.  Ratios will automatically calculate   
  Note:  - Provide results by calendar year (January 1 - December 31) 
                - Results will be used to determine baselines for financial projections and performance measures.  
</t>
    </r>
    <r>
      <rPr>
        <b/>
        <sz val="11"/>
        <color indexed="8"/>
        <rFont val="Calibri"/>
        <family val="2"/>
      </rPr>
      <t>C-Financial Projections</t>
    </r>
    <r>
      <rPr>
        <sz val="11"/>
        <color indexed="8"/>
        <rFont val="Calibri"/>
        <family val="2"/>
      </rPr>
      <t xml:space="preserve">: 
  a. Provide quarterly projections for balance sheet.  B-Financial Baselines should be leveraged to determine an appropriate baseline.  
  b. Provide quarterly projections for the income statement. B-Financial Baselines should be leveraged to determine an appropriate baseline.  
  c.  Ratios and variances will automatically calculate 
  d. During the monitoring/implementation phase, provide financial actuals following each quarter  
  Note:  - All financials should be reported at the OpCert level, as listed in the A-Coversheet.  
               - Provide projections and actuals by calendar year (January 1 - December 31)
               - Provide projections on a cash basis (not accrual) 
</t>
    </r>
    <r>
      <rPr>
        <b/>
        <sz val="11"/>
        <color indexed="8"/>
        <rFont val="Calibri"/>
        <family val="2"/>
      </rPr>
      <t>D-Initiatives</t>
    </r>
    <r>
      <rPr>
        <sz val="11"/>
        <color indexed="8"/>
        <rFont val="Calibri"/>
        <family val="2"/>
      </rPr>
      <t xml:space="preserve">:  
  a. List all of the same savings initiatives and/or revenue initiatives that are included in the VAPAP Transformation Plan (Word Document) 
  b. All initiatives should align wih the Future Outcome option (1-3) that your facility chose in the VAPAP Initial Questionnaire.
  c.  Facilities are limited to 5 savings and 5 revenue initiatives.  If a facility plans to include more than the maximum in its plan, it should group initiatives as most appropriate.      
  d. For each initiative: 
           1. Select the appropriate root cause analysis category from the drop-down list
           2. Enter expected start and end dates 
           3. Enter quarterly projections for savings and/or revenue. The sum of projected savings and/or revenue initiatives must equate to a value high enough to turn the current projected loss on your  income statement into a positive projection by the end of Year 3.    
   Note:  Provide projections and actuals by calendar year (January 1 - December 31) 
</t>
    </r>
    <r>
      <rPr>
        <b/>
        <sz val="11"/>
        <color indexed="8"/>
        <rFont val="Calibri"/>
        <family val="2"/>
      </rPr>
      <t xml:space="preserve">E-Performance Measures: </t>
    </r>
    <r>
      <rPr>
        <sz val="11"/>
        <color indexed="8"/>
        <rFont val="Calibri"/>
        <family val="2"/>
      </rPr>
      <t xml:space="preserve"> 
  a.  Provide quarterly projections for financial performance ratios. B-Financial Baselines should be leveraged to determine an appropriate baseline
  b.  After each quarter, provide results for financial performance ratios. 
  Note:  - All financials should be reported at the OpCert level, as listed in the A-Coversheet.
                - Provide projections and actuals by calendar year (January 1 - December 31)
</t>
    </r>
    <r>
      <rPr>
        <b/>
        <sz val="11"/>
        <color indexed="8"/>
        <rFont val="Calibri"/>
        <family val="2"/>
      </rPr>
      <t>F-Notepad</t>
    </r>
    <r>
      <rPr>
        <sz val="11"/>
        <color indexed="8"/>
        <rFont val="Calibri"/>
        <family val="2"/>
      </rPr>
      <t xml:space="preserve">:  Please provide explanation for the following 
   a.  Non-operating expense reporting in the "current financial projections" tab 
   b.  Non-operating revenue reported in the "current financial projections" tab 
   c.   Other lines items in the template that require further explanation and/or definition </t>
    </r>
  </si>
  <si>
    <t>ASSISTANCE NEED</t>
  </si>
  <si>
    <t xml:space="preserve">Needs State Assistance in the Amount of: </t>
  </si>
  <si>
    <t xml:space="preserve">Needs State Assistance Net VAPAP Initiatives in the Amount of: </t>
  </si>
  <si>
    <t>Year 2 (2016) Projected</t>
  </si>
  <si>
    <t xml:space="preserve">Year 2 (2016) Actuals </t>
  </si>
  <si>
    <t>Year 3 (2017) Projected</t>
  </si>
  <si>
    <t xml:space="preserve">Year 3 (2017) Actuals </t>
  </si>
  <si>
    <t>Calculation</t>
  </si>
  <si>
    <t xml:space="preserve"> = (Operating Revenue - Operating Expense)/Operating Revenue</t>
  </si>
  <si>
    <t xml:space="preserve"> = (Cash &amp; Cash Equivalents + Investments)/((Total Operating Expense - Depreciation)/365)</t>
  </si>
  <si>
    <t xml:space="preserve"> = ((Operating Revenue - Operating Expense)+Depreciation+Interest)/(Current Liabilities + Long Term Debt)</t>
  </si>
  <si>
    <t xml:space="preserve"> = Current Assets – Current Liabilities</t>
  </si>
  <si>
    <t xml:space="preserve"> = Net Revenue – Cost of Goods Sold – Administrative Expenses – Income Taxes</t>
  </si>
  <si>
    <t xml:space="preserve">E-Performance Measures: </t>
  </si>
  <si>
    <t xml:space="preserve">Performance Measure </t>
  </si>
  <si>
    <t>1. Operating Margin</t>
  </si>
  <si>
    <t>2. Days Cash on Hand</t>
  </si>
  <si>
    <t>3. Cash Flow to Debt</t>
  </si>
  <si>
    <t>4. Net Working Capital</t>
  </si>
  <si>
    <t>5. Excess Revenues over Expenses</t>
  </si>
  <si>
    <r>
      <t xml:space="preserve">Instructions </t>
    </r>
    <r>
      <rPr>
        <b/>
        <sz val="16"/>
        <color rgb="FFFF0000"/>
        <rFont val="Arial Black"/>
        <family val="2"/>
      </rPr>
      <t>(REVISED AUGUST 28, 2015)</t>
    </r>
  </si>
  <si>
    <t xml:space="preserve">  a. Please use the below calculations do determine performance measures</t>
  </si>
  <si>
    <t xml:space="preserve">  b. Please note that these performance measures should include the projected impact of the initiatives listed in Tab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</si>
</sst>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%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 Black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6"/>
      <name val="Arial Black"/>
      <family val="2"/>
    </font>
    <font>
      <i/>
      <sz val="12"/>
      <name val="Arial Black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mbri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Arial"/>
      <family val="2"/>
    </font>
    <font>
      <b/>
      <u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7.65"/>
      <color rgb="FFFF000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lightUp">
        <fgColor theme="0" tint="-0.499984740745262"/>
        <bgColor theme="0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</borders>
  <cellStyleXfs count="20">
    <xf numFmtId="0" fontId="0" fillId="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/>
    <xf numFmtId="0" fontId="7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</cellStyleXfs>
  <cellXfs count="409">
    <xf numFmtId="0" fontId="0" fillId="0" borderId="0" xfId="0"/>
    <xf numFmtId="5" fontId="4" fillId="3" borderId="1" xfId="0" applyNumberFormat="1" applyFont="1" applyFill="1" applyBorder="1" applyAlignment="1">
      <alignment horizontal="center" wrapText="1"/>
    </xf>
    <xf numFmtId="5" fontId="4" fillId="3" borderId="2" xfId="0" applyNumberFormat="1" applyFont="1" applyFill="1" applyBorder="1" applyAlignment="1">
      <alignment horizontal="center" wrapText="1"/>
    </xf>
    <xf numFmtId="5" fontId="4" fillId="3" borderId="3" xfId="0" applyNumberFormat="1" applyFont="1" applyFill="1" applyBorder="1" applyAlignment="1">
      <alignment horizontal="center" wrapText="1"/>
    </xf>
    <xf numFmtId="5" fontId="4" fillId="4" borderId="1" xfId="0" applyNumberFormat="1" applyFont="1" applyFill="1" applyBorder="1" applyAlignment="1">
      <alignment horizontal="center" wrapText="1"/>
    </xf>
    <xf numFmtId="5" fontId="4" fillId="4" borderId="2" xfId="0" applyNumberFormat="1" applyFont="1" applyFill="1" applyBorder="1" applyAlignment="1">
      <alignment horizontal="center" wrapText="1"/>
    </xf>
    <xf numFmtId="5" fontId="4" fillId="4" borderId="3" xfId="0" applyNumberFormat="1" applyFont="1" applyFill="1" applyBorder="1" applyAlignment="1">
      <alignment horizontal="center" wrapText="1"/>
    </xf>
    <xf numFmtId="5" fontId="4" fillId="5" borderId="1" xfId="0" applyNumberFormat="1" applyFont="1" applyFill="1" applyBorder="1" applyAlignment="1">
      <alignment horizontal="center" wrapText="1"/>
    </xf>
    <xf numFmtId="5" fontId="4" fillId="5" borderId="2" xfId="0" applyNumberFormat="1" applyFont="1" applyFill="1" applyBorder="1" applyAlignment="1">
      <alignment horizontal="center" wrapText="1"/>
    </xf>
    <xf numFmtId="0" fontId="15" fillId="6" borderId="0" xfId="13" applyFill="1"/>
    <xf numFmtId="0" fontId="19" fillId="6" borderId="4" xfId="13" applyFont="1" applyFill="1" applyBorder="1" applyAlignment="1">
      <alignment vertical="center"/>
    </xf>
    <xf numFmtId="0" fontId="15" fillId="6" borderId="0" xfId="13" applyFill="1" applyAlignment="1">
      <alignment wrapText="1"/>
    </xf>
    <xf numFmtId="0" fontId="15" fillId="6" borderId="5" xfId="13" applyFont="1" applyFill="1" applyBorder="1" applyAlignment="1" applyProtection="1">
      <alignment wrapText="1"/>
      <protection locked="0"/>
    </xf>
    <xf numFmtId="0" fontId="0" fillId="6" borderId="0" xfId="0" applyFill="1"/>
    <xf numFmtId="0" fontId="15" fillId="6" borderId="0" xfId="14" applyFill="1"/>
    <xf numFmtId="0" fontId="21" fillId="6" borderId="0" xfId="0" applyFont="1" applyFill="1" applyAlignment="1"/>
    <xf numFmtId="0" fontId="21" fillId="6" borderId="0" xfId="0" applyFont="1" applyFill="1"/>
    <xf numFmtId="0" fontId="6" fillId="6" borderId="0" xfId="0" applyFont="1" applyFill="1"/>
    <xf numFmtId="0" fontId="5" fillId="6" borderId="0" xfId="0" applyFont="1" applyFill="1" applyBorder="1" applyAlignment="1"/>
    <xf numFmtId="0" fontId="22" fillId="6" borderId="0" xfId="0" applyFont="1" applyFill="1" applyBorder="1" applyAlignment="1"/>
    <xf numFmtId="0" fontId="15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10" applyProtection="1"/>
    <xf numFmtId="0" fontId="25" fillId="0" borderId="0" xfId="10" applyFont="1" applyProtection="1"/>
    <xf numFmtId="0" fontId="26" fillId="0" borderId="0" xfId="10" applyFont="1" applyAlignment="1" applyProtection="1">
      <alignment horizontal="left" vertical="center"/>
    </xf>
    <xf numFmtId="14" fontId="15" fillId="0" borderId="0" xfId="10" applyNumberFormat="1" applyFont="1" applyFill="1" applyBorder="1" applyAlignment="1" applyProtection="1">
      <alignment horizontal="center"/>
    </xf>
    <xf numFmtId="0" fontId="27" fillId="0" borderId="11" xfId="10" applyFont="1" applyFill="1" applyBorder="1" applyAlignment="1" applyProtection="1">
      <alignment vertical="center"/>
    </xf>
    <xf numFmtId="0" fontId="8" fillId="0" borderId="0" xfId="7" applyFont="1" applyFill="1" applyBorder="1" applyAlignment="1" applyProtection="1">
      <alignment horizontal="left" vertical="center" wrapText="1"/>
    </xf>
    <xf numFmtId="0" fontId="27" fillId="0" borderId="12" xfId="10" applyFont="1" applyBorder="1" applyAlignment="1" applyProtection="1">
      <alignment horizontal="center" vertical="center" wrapText="1"/>
    </xf>
    <xf numFmtId="6" fontId="28" fillId="0" borderId="0" xfId="10" applyNumberFormat="1" applyFont="1" applyBorder="1" applyAlignment="1" applyProtection="1">
      <alignment horizontal="center" wrapText="1"/>
    </xf>
    <xf numFmtId="0" fontId="29" fillId="0" borderId="13" xfId="10" applyFont="1" applyFill="1" applyBorder="1" applyAlignment="1" applyProtection="1">
      <alignment horizontal="center" vertical="center" wrapText="1"/>
    </xf>
    <xf numFmtId="0" fontId="15" fillId="0" borderId="0" xfId="10" applyBorder="1" applyProtection="1"/>
    <xf numFmtId="0" fontId="27" fillId="0" borderId="14" xfId="10" applyFont="1" applyFill="1" applyBorder="1" applyAlignment="1" applyProtection="1">
      <alignment horizontal="right" vertical="center" wrapText="1"/>
    </xf>
    <xf numFmtId="0" fontId="27" fillId="0" borderId="15" xfId="10" applyFont="1" applyBorder="1" applyAlignment="1" applyProtection="1">
      <alignment vertical="center" wrapText="1"/>
      <protection locked="0"/>
    </xf>
    <xf numFmtId="0" fontId="18" fillId="0" borderId="0" xfId="10" applyFont="1" applyProtection="1"/>
    <xf numFmtId="0" fontId="15" fillId="0" borderId="0" xfId="10" applyFont="1" applyAlignment="1" applyProtection="1">
      <alignment horizontal="right"/>
    </xf>
    <xf numFmtId="0" fontId="27" fillId="0" borderId="0" xfId="10" applyFont="1" applyFill="1" applyBorder="1" applyAlignment="1" applyProtection="1">
      <alignment horizontal="center" vertical="center" wrapText="1"/>
    </xf>
    <xf numFmtId="0" fontId="30" fillId="7" borderId="0" xfId="16" applyFont="1" applyFill="1"/>
    <xf numFmtId="0" fontId="30" fillId="7" borderId="16" xfId="16" applyFont="1" applyFill="1" applyBorder="1" applyAlignment="1">
      <alignment horizontal="left"/>
    </xf>
    <xf numFmtId="0" fontId="15" fillId="6" borderId="17" xfId="13" applyFill="1" applyBorder="1" applyAlignment="1">
      <alignment horizontal="center" wrapText="1"/>
    </xf>
    <xf numFmtId="0" fontId="15" fillId="6" borderId="18" xfId="13" applyFill="1" applyBorder="1" applyAlignment="1">
      <alignment horizontal="center" wrapText="1"/>
    </xf>
    <xf numFmtId="0" fontId="30" fillId="6" borderId="16" xfId="16" applyFont="1" applyFill="1" applyBorder="1" applyAlignment="1">
      <alignment horizontal="left"/>
    </xf>
    <xf numFmtId="0" fontId="30" fillId="6" borderId="0" xfId="16" applyFont="1" applyFill="1" applyBorder="1"/>
    <xf numFmtId="0" fontId="30" fillId="6" borderId="0" xfId="16" applyFont="1" applyFill="1"/>
    <xf numFmtId="0" fontId="31" fillId="8" borderId="0" xfId="16" applyFont="1" applyFill="1" applyBorder="1"/>
    <xf numFmtId="42" fontId="32" fillId="6" borderId="19" xfId="16" applyNumberFormat="1" applyFont="1" applyFill="1" applyBorder="1" applyAlignment="1" applyProtection="1">
      <protection locked="0"/>
    </xf>
    <xf numFmtId="0" fontId="33" fillId="6" borderId="0" xfId="16" applyFont="1" applyFill="1" applyBorder="1"/>
    <xf numFmtId="0" fontId="34" fillId="6" borderId="20" xfId="16" applyFont="1" applyFill="1" applyBorder="1" applyProtection="1"/>
    <xf numFmtId="0" fontId="32" fillId="6" borderId="0" xfId="16" applyFont="1" applyFill="1" applyBorder="1"/>
    <xf numFmtId="0" fontId="30" fillId="6" borderId="20" xfId="16" applyFont="1" applyFill="1" applyBorder="1"/>
    <xf numFmtId="0" fontId="33" fillId="6" borderId="20" xfId="16" applyFont="1" applyFill="1" applyBorder="1"/>
    <xf numFmtId="0" fontId="33" fillId="6" borderId="21" xfId="16" applyFont="1" applyFill="1" applyBorder="1"/>
    <xf numFmtId="0" fontId="35" fillId="6" borderId="20" xfId="16" applyFont="1" applyFill="1" applyBorder="1"/>
    <xf numFmtId="42" fontId="35" fillId="6" borderId="22" xfId="16" applyNumberFormat="1" applyFont="1" applyFill="1" applyBorder="1"/>
    <xf numFmtId="0" fontId="35" fillId="6" borderId="23" xfId="16" applyFont="1" applyFill="1" applyBorder="1"/>
    <xf numFmtId="0" fontId="35" fillId="6" borderId="24" xfId="16" applyFont="1" applyFill="1" applyBorder="1"/>
    <xf numFmtId="0" fontId="35" fillId="6" borderId="0" xfId="16" applyFont="1" applyFill="1" applyBorder="1"/>
    <xf numFmtId="0" fontId="33" fillId="6" borderId="0" xfId="16" applyFont="1" applyFill="1"/>
    <xf numFmtId="0" fontId="33" fillId="6" borderId="23" xfId="16" applyFont="1" applyFill="1" applyBorder="1"/>
    <xf numFmtId="0" fontId="33" fillId="6" borderId="25" xfId="16" applyFont="1" applyFill="1" applyBorder="1"/>
    <xf numFmtId="42" fontId="33" fillId="6" borderId="26" xfId="16" applyNumberFormat="1" applyFont="1" applyFill="1" applyBorder="1" applyAlignment="1">
      <alignment horizontal="left"/>
    </xf>
    <xf numFmtId="42" fontId="35" fillId="6" borderId="26" xfId="16" applyNumberFormat="1" applyFont="1" applyFill="1" applyBorder="1" applyAlignment="1">
      <alignment horizontal="left"/>
    </xf>
    <xf numFmtId="0" fontId="34" fillId="6" borderId="6" xfId="16" applyFont="1" applyFill="1" applyBorder="1"/>
    <xf numFmtId="0" fontId="36" fillId="6" borderId="0" xfId="0" applyFont="1" applyFill="1" applyAlignment="1"/>
    <xf numFmtId="0" fontId="37" fillId="6" borderId="0" xfId="0" applyFont="1" applyFill="1"/>
    <xf numFmtId="0" fontId="37" fillId="0" borderId="0" xfId="0" applyFont="1"/>
    <xf numFmtId="0" fontId="37" fillId="6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5" fontId="32" fillId="6" borderId="16" xfId="16" applyNumberFormat="1" applyFont="1" applyFill="1" applyBorder="1" applyAlignment="1" applyProtection="1">
      <protection locked="0"/>
    </xf>
    <xf numFmtId="0" fontId="34" fillId="6" borderId="20" xfId="16" applyFont="1" applyFill="1" applyBorder="1" applyAlignment="1">
      <alignment horizontal="left"/>
    </xf>
    <xf numFmtId="5" fontId="32" fillId="6" borderId="28" xfId="16" applyNumberFormat="1" applyFont="1" applyFill="1" applyBorder="1" applyAlignment="1" applyProtection="1">
      <protection locked="0"/>
    </xf>
    <xf numFmtId="0" fontId="35" fillId="6" borderId="6" xfId="16" applyFont="1" applyFill="1" applyBorder="1" applyAlignment="1">
      <alignment horizontal="left"/>
    </xf>
    <xf numFmtId="0" fontId="34" fillId="6" borderId="0" xfId="16" applyFont="1" applyFill="1" applyBorder="1" applyAlignment="1" applyProtection="1">
      <alignment horizontal="left"/>
    </xf>
    <xf numFmtId="42" fontId="32" fillId="6" borderId="28" xfId="16" applyNumberFormat="1" applyFont="1" applyFill="1" applyBorder="1" applyAlignment="1" applyProtection="1">
      <protection locked="0"/>
    </xf>
    <xf numFmtId="42" fontId="32" fillId="6" borderId="16" xfId="16" applyNumberFormat="1" applyFont="1" applyFill="1" applyBorder="1" applyAlignment="1" applyProtection="1">
      <protection locked="0"/>
    </xf>
    <xf numFmtId="42" fontId="32" fillId="11" borderId="16" xfId="16" applyNumberFormat="1" applyFont="1" applyFill="1" applyBorder="1" applyAlignment="1">
      <alignment horizontal="left"/>
    </xf>
    <xf numFmtId="42" fontId="35" fillId="6" borderId="29" xfId="16" applyNumberFormat="1" applyFont="1" applyFill="1" applyBorder="1" applyAlignment="1">
      <alignment horizontal="left"/>
    </xf>
    <xf numFmtId="42" fontId="35" fillId="6" borderId="30" xfId="16" applyNumberFormat="1" applyFont="1" applyFill="1" applyBorder="1" applyAlignment="1">
      <alignment horizontal="left"/>
    </xf>
    <xf numFmtId="42" fontId="35" fillId="6" borderId="16" xfId="16" applyNumberFormat="1" applyFont="1" applyFill="1" applyBorder="1" applyAlignment="1">
      <alignment horizontal="left"/>
    </xf>
    <xf numFmtId="42" fontId="32" fillId="6" borderId="26" xfId="16" applyNumberFormat="1" applyFont="1" applyFill="1" applyBorder="1" applyAlignment="1" applyProtection="1">
      <protection locked="0"/>
    </xf>
    <xf numFmtId="42" fontId="33" fillId="6" borderId="28" xfId="16" applyNumberFormat="1" applyFont="1" applyFill="1" applyBorder="1" applyAlignment="1">
      <alignment horizontal="left"/>
    </xf>
    <xf numFmtId="42" fontId="35" fillId="6" borderId="22" xfId="16" applyNumberFormat="1" applyFont="1" applyFill="1" applyBorder="1" applyAlignment="1">
      <alignment horizontal="left"/>
    </xf>
    <xf numFmtId="42" fontId="35" fillId="6" borderId="31" xfId="16" applyNumberFormat="1" applyFont="1" applyFill="1" applyBorder="1" applyAlignment="1">
      <alignment horizontal="left"/>
    </xf>
    <xf numFmtId="0" fontId="41" fillId="6" borderId="0" xfId="0" applyFont="1" applyFill="1"/>
    <xf numFmtId="0" fontId="30" fillId="6" borderId="0" xfId="16" applyFont="1" applyFill="1" applyBorder="1" applyAlignment="1">
      <alignment horizontal="left"/>
    </xf>
    <xf numFmtId="0" fontId="31" fillId="6" borderId="0" xfId="16" applyFont="1" applyFill="1" applyBorder="1"/>
    <xf numFmtId="0" fontId="34" fillId="6" borderId="0" xfId="16" applyFont="1" applyFill="1" applyBorder="1"/>
    <xf numFmtId="5" fontId="32" fillId="12" borderId="16" xfId="16" applyNumberFormat="1" applyFont="1" applyFill="1" applyBorder="1" applyAlignment="1" applyProtection="1">
      <protection locked="0"/>
    </xf>
    <xf numFmtId="5" fontId="32" fillId="12" borderId="28" xfId="16" applyNumberFormat="1" applyFont="1" applyFill="1" applyBorder="1" applyAlignment="1" applyProtection="1">
      <protection locked="0"/>
    </xf>
    <xf numFmtId="42" fontId="32" fillId="12" borderId="0" xfId="16" applyNumberFormat="1" applyFont="1" applyFill="1" applyBorder="1" applyAlignment="1" applyProtection="1">
      <protection locked="0"/>
    </xf>
    <xf numFmtId="42" fontId="32" fillId="12" borderId="20" xfId="16" applyNumberFormat="1" applyFont="1" applyFill="1" applyBorder="1" applyAlignment="1" applyProtection="1">
      <protection locked="0"/>
    </xf>
    <xf numFmtId="42" fontId="32" fillId="12" borderId="16" xfId="16" applyNumberFormat="1" applyFont="1" applyFill="1" applyBorder="1" applyAlignment="1" applyProtection="1">
      <protection locked="0"/>
    </xf>
    <xf numFmtId="42" fontId="35" fillId="12" borderId="26" xfId="16" applyNumberFormat="1" applyFont="1" applyFill="1" applyBorder="1" applyAlignment="1">
      <alignment horizontal="left"/>
    </xf>
    <xf numFmtId="42" fontId="35" fillId="12" borderId="23" xfId="16" applyNumberFormat="1" applyFont="1" applyFill="1" applyBorder="1"/>
    <xf numFmtId="42" fontId="35" fillId="12" borderId="30" xfId="16" applyNumberFormat="1" applyFont="1" applyFill="1" applyBorder="1" applyAlignment="1">
      <alignment horizontal="left"/>
    </xf>
    <xf numFmtId="42" fontId="35" fillId="12" borderId="16" xfId="16" applyNumberFormat="1" applyFont="1" applyFill="1" applyBorder="1" applyAlignment="1">
      <alignment horizontal="left"/>
    </xf>
    <xf numFmtId="42" fontId="32" fillId="12" borderId="26" xfId="16" applyNumberFormat="1" applyFont="1" applyFill="1" applyBorder="1" applyAlignment="1" applyProtection="1">
      <protection locked="0"/>
    </xf>
    <xf numFmtId="42" fontId="33" fillId="12" borderId="26" xfId="16" applyNumberFormat="1" applyFont="1" applyFill="1" applyBorder="1" applyAlignment="1">
      <alignment horizontal="left"/>
    </xf>
    <xf numFmtId="42" fontId="35" fillId="12" borderId="29" xfId="16" applyNumberFormat="1" applyFont="1" applyFill="1" applyBorder="1" applyAlignment="1">
      <alignment horizontal="left"/>
    </xf>
    <xf numFmtId="42" fontId="35" fillId="12" borderId="31" xfId="16" applyNumberFormat="1" applyFont="1" applyFill="1" applyBorder="1" applyAlignment="1">
      <alignment horizontal="left"/>
    </xf>
    <xf numFmtId="0" fontId="31" fillId="6" borderId="16" xfId="16" applyFont="1" applyFill="1" applyBorder="1" applyAlignment="1">
      <alignment horizontal="left"/>
    </xf>
    <xf numFmtId="0" fontId="31" fillId="7" borderId="16" xfId="16" applyFont="1" applyFill="1" applyBorder="1" applyAlignment="1">
      <alignment horizontal="left"/>
    </xf>
    <xf numFmtId="17" fontId="32" fillId="12" borderId="26" xfId="16" applyNumberFormat="1" applyFont="1" applyFill="1" applyBorder="1" applyAlignment="1">
      <alignment horizontal="left"/>
    </xf>
    <xf numFmtId="164" fontId="32" fillId="12" borderId="28" xfId="16" applyNumberFormat="1" applyFont="1" applyFill="1" applyBorder="1" applyAlignment="1">
      <alignment horizontal="left"/>
    </xf>
    <xf numFmtId="0" fontId="31" fillId="6" borderId="0" xfId="16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42" fillId="13" borderId="14" xfId="0" applyFont="1" applyFill="1" applyBorder="1" applyAlignment="1">
      <alignment vertical="center" wrapText="1"/>
    </xf>
    <xf numFmtId="0" fontId="42" fillId="13" borderId="32" xfId="0" applyFont="1" applyFill="1" applyBorder="1" applyAlignment="1">
      <alignment vertical="center" wrapText="1"/>
    </xf>
    <xf numFmtId="0" fontId="34" fillId="6" borderId="6" xfId="16" applyFont="1" applyFill="1" applyBorder="1" applyAlignment="1">
      <alignment wrapText="1"/>
    </xf>
    <xf numFmtId="0" fontId="34" fillId="6" borderId="0" xfId="16" applyFont="1" applyFill="1" applyBorder="1" applyAlignment="1">
      <alignment wrapText="1"/>
    </xf>
    <xf numFmtId="44" fontId="35" fillId="12" borderId="6" xfId="16" applyNumberFormat="1" applyFont="1" applyFill="1" applyBorder="1"/>
    <xf numFmtId="44" fontId="35" fillId="6" borderId="5" xfId="16" applyNumberFormat="1" applyFont="1" applyFill="1" applyBorder="1"/>
    <xf numFmtId="44" fontId="35" fillId="6" borderId="35" xfId="16" applyNumberFormat="1" applyFont="1" applyFill="1" applyBorder="1" applyAlignment="1">
      <alignment horizontal="left"/>
    </xf>
    <xf numFmtId="44" fontId="35" fillId="12" borderId="35" xfId="16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2" fontId="43" fillId="14" borderId="38" xfId="16" applyNumberFormat="1" applyFont="1" applyFill="1" applyBorder="1" applyAlignment="1" applyProtection="1">
      <alignment horizontal="center"/>
    </xf>
    <xf numFmtId="17" fontId="34" fillId="12" borderId="6" xfId="16" applyNumberFormat="1" applyFont="1" applyFill="1" applyBorder="1" applyAlignment="1">
      <alignment horizontal="left" wrapText="1"/>
    </xf>
    <xf numFmtId="17" fontId="34" fillId="4" borderId="6" xfId="16" applyNumberFormat="1" applyFont="1" applyFill="1" applyBorder="1" applyAlignment="1">
      <alignment horizontal="left" wrapText="1"/>
    </xf>
    <xf numFmtId="164" fontId="34" fillId="6" borderId="6" xfId="16" applyNumberFormat="1" applyFont="1" applyFill="1" applyBorder="1" applyAlignment="1">
      <alignment horizontal="left" wrapText="1"/>
    </xf>
    <xf numFmtId="166" fontId="32" fillId="6" borderId="0" xfId="4" applyNumberFormat="1" applyFont="1" applyFill="1" applyBorder="1" applyAlignment="1" applyProtection="1">
      <protection locked="0"/>
    </xf>
    <xf numFmtId="166" fontId="32" fillId="12" borderId="0" xfId="4" applyNumberFormat="1" applyFont="1" applyFill="1" applyBorder="1" applyAlignment="1" applyProtection="1">
      <protection locked="0"/>
    </xf>
    <xf numFmtId="166" fontId="32" fillId="12" borderId="20" xfId="4" applyNumberFormat="1" applyFont="1" applyFill="1" applyBorder="1" applyAlignment="1" applyProtection="1">
      <protection locked="0"/>
    </xf>
    <xf numFmtId="166" fontId="32" fillId="6" borderId="20" xfId="4" applyNumberFormat="1" applyFont="1" applyFill="1" applyBorder="1" applyAlignment="1" applyProtection="1">
      <protection locked="0"/>
    </xf>
    <xf numFmtId="166" fontId="35" fillId="6" borderId="6" xfId="4" applyNumberFormat="1" applyFont="1" applyFill="1" applyBorder="1"/>
    <xf numFmtId="166" fontId="35" fillId="12" borderId="6" xfId="4" applyNumberFormat="1" applyFont="1" applyFill="1" applyBorder="1"/>
    <xf numFmtId="166" fontId="35" fillId="6" borderId="21" xfId="4" applyNumberFormat="1" applyFont="1" applyFill="1" applyBorder="1" applyAlignment="1">
      <alignment horizontal="left"/>
    </xf>
    <xf numFmtId="166" fontId="35" fillId="12" borderId="21" xfId="4" applyNumberFormat="1" applyFont="1" applyFill="1" applyBorder="1" applyAlignment="1">
      <alignment horizontal="left"/>
    </xf>
    <xf numFmtId="166" fontId="32" fillId="11" borderId="0" xfId="4" applyNumberFormat="1" applyFont="1" applyFill="1" applyBorder="1" applyAlignment="1">
      <alignment horizontal="left"/>
    </xf>
    <xf numFmtId="166" fontId="35" fillId="12" borderId="20" xfId="4" applyNumberFormat="1" applyFont="1" applyFill="1" applyBorder="1" applyAlignment="1">
      <alignment horizontal="left"/>
    </xf>
    <xf numFmtId="166" fontId="35" fillId="6" borderId="20" xfId="4" applyNumberFormat="1" applyFont="1" applyFill="1" applyBorder="1" applyAlignment="1">
      <alignment horizontal="left"/>
    </xf>
    <xf numFmtId="166" fontId="35" fillId="12" borderId="23" xfId="4" applyNumberFormat="1" applyFont="1" applyFill="1" applyBorder="1"/>
    <xf numFmtId="166" fontId="35" fillId="6" borderId="23" xfId="4" applyNumberFormat="1" applyFont="1" applyFill="1" applyBorder="1"/>
    <xf numFmtId="166" fontId="35" fillId="12" borderId="24" xfId="4" applyNumberFormat="1" applyFont="1" applyFill="1" applyBorder="1" applyAlignment="1">
      <alignment horizontal="left"/>
    </xf>
    <xf numFmtId="166" fontId="35" fillId="6" borderId="24" xfId="4" applyNumberFormat="1" applyFont="1" applyFill="1" applyBorder="1" applyAlignment="1">
      <alignment horizontal="left"/>
    </xf>
    <xf numFmtId="166" fontId="35" fillId="12" borderId="0" xfId="4" applyNumberFormat="1" applyFont="1" applyFill="1" applyBorder="1" applyAlignment="1">
      <alignment horizontal="left"/>
    </xf>
    <xf numFmtId="166" fontId="35" fillId="6" borderId="0" xfId="4" applyNumberFormat="1" applyFont="1" applyFill="1" applyBorder="1" applyAlignment="1">
      <alignment horizontal="left"/>
    </xf>
    <xf numFmtId="166" fontId="33" fillId="12" borderId="20" xfId="4" applyNumberFormat="1" applyFont="1" applyFill="1" applyBorder="1" applyAlignment="1">
      <alignment horizontal="left"/>
    </xf>
    <xf numFmtId="166" fontId="33" fillId="6" borderId="20" xfId="4" applyNumberFormat="1" applyFont="1" applyFill="1" applyBorder="1" applyAlignment="1">
      <alignment horizontal="left"/>
    </xf>
    <xf numFmtId="166" fontId="35" fillId="12" borderId="23" xfId="4" applyNumberFormat="1" applyFont="1" applyFill="1" applyBorder="1" applyAlignment="1">
      <alignment horizontal="left"/>
    </xf>
    <xf numFmtId="166" fontId="35" fillId="6" borderId="23" xfId="4" applyNumberFormat="1" applyFont="1" applyFill="1" applyBorder="1" applyAlignment="1">
      <alignment horizontal="left"/>
    </xf>
    <xf numFmtId="166" fontId="31" fillId="6" borderId="0" xfId="4" applyNumberFormat="1" applyFont="1" applyFill="1" applyBorder="1" applyAlignment="1" applyProtection="1">
      <alignment horizontal="left"/>
    </xf>
    <xf numFmtId="166" fontId="31" fillId="4" borderId="0" xfId="4" applyNumberFormat="1" applyFont="1" applyFill="1" applyBorder="1" applyAlignment="1" applyProtection="1">
      <alignment horizontal="left"/>
    </xf>
    <xf numFmtId="0" fontId="44" fillId="14" borderId="41" xfId="16" applyFont="1" applyFill="1" applyBorder="1" applyAlignment="1">
      <alignment horizontal="left"/>
    </xf>
    <xf numFmtId="0" fontId="34" fillId="6" borderId="0" xfId="16" applyFont="1" applyFill="1" applyBorder="1" applyAlignment="1">
      <alignment horizontal="left"/>
    </xf>
    <xf numFmtId="0" fontId="35" fillId="6" borderId="21" xfId="16" applyFont="1" applyFill="1" applyBorder="1" applyAlignment="1">
      <alignment horizontal="left"/>
    </xf>
    <xf numFmtId="0" fontId="32" fillId="6" borderId="0" xfId="16" applyFont="1" applyFill="1" applyBorder="1" applyAlignment="1" applyProtection="1">
      <alignment horizontal="left"/>
    </xf>
    <xf numFmtId="0" fontId="32" fillId="11" borderId="0" xfId="16" applyFont="1" applyFill="1" applyBorder="1" applyAlignment="1">
      <alignment horizontal="left"/>
    </xf>
    <xf numFmtId="0" fontId="32" fillId="6" borderId="0" xfId="16" applyFont="1" applyFill="1" applyBorder="1" applyAlignment="1">
      <alignment horizontal="left" wrapText="1"/>
    </xf>
    <xf numFmtId="0" fontId="32" fillId="11" borderId="0" xfId="16" applyFont="1" applyFill="1" applyBorder="1" applyAlignment="1">
      <alignment horizontal="left" wrapText="1"/>
    </xf>
    <xf numFmtId="0" fontId="35" fillId="6" borderId="20" xfId="16" applyFont="1" applyFill="1" applyBorder="1" applyAlignment="1">
      <alignment horizontal="left"/>
    </xf>
    <xf numFmtId="0" fontId="35" fillId="6" borderId="23" xfId="16" applyFont="1" applyFill="1" applyBorder="1" applyAlignment="1">
      <alignment horizontal="left"/>
    </xf>
    <xf numFmtId="0" fontId="35" fillId="6" borderId="24" xfId="16" applyFont="1" applyFill="1" applyBorder="1" applyAlignment="1">
      <alignment horizontal="left"/>
    </xf>
    <xf numFmtId="0" fontId="35" fillId="6" borderId="0" xfId="16" applyFont="1" applyFill="1" applyBorder="1" applyAlignment="1">
      <alignment horizontal="left"/>
    </xf>
    <xf numFmtId="0" fontId="32" fillId="6" borderId="0" xfId="16" applyFont="1" applyFill="1" applyBorder="1" applyAlignment="1">
      <alignment horizontal="left"/>
    </xf>
    <xf numFmtId="0" fontId="32" fillId="6" borderId="20" xfId="16" applyFont="1" applyFill="1" applyBorder="1" applyAlignment="1">
      <alignment horizontal="left"/>
    </xf>
    <xf numFmtId="0" fontId="33" fillId="6" borderId="20" xfId="16" applyFont="1" applyFill="1" applyBorder="1" applyAlignment="1">
      <alignment horizontal="left"/>
    </xf>
    <xf numFmtId="0" fontId="35" fillId="6" borderId="25" xfId="16" applyFont="1" applyFill="1" applyBorder="1" applyAlignment="1">
      <alignment horizontal="left"/>
    </xf>
    <xf numFmtId="0" fontId="31" fillId="6" borderId="0" xfId="16" applyFont="1" applyFill="1" applyBorder="1" applyAlignment="1" applyProtection="1">
      <alignment horizontal="left"/>
    </xf>
    <xf numFmtId="17" fontId="34" fillId="6" borderId="6" xfId="16" applyNumberFormat="1" applyFont="1" applyFill="1" applyBorder="1" applyAlignment="1">
      <alignment horizontal="left" wrapText="1"/>
    </xf>
    <xf numFmtId="166" fontId="43" fillId="8" borderId="0" xfId="4" applyNumberFormat="1" applyFont="1" applyFill="1" applyBorder="1" applyAlignment="1" applyProtection="1">
      <protection locked="0"/>
    </xf>
    <xf numFmtId="166" fontId="43" fillId="8" borderId="20" xfId="4" applyNumberFormat="1" applyFont="1" applyFill="1" applyBorder="1" applyAlignment="1" applyProtection="1">
      <protection locked="0"/>
    </xf>
    <xf numFmtId="166" fontId="44" fillId="8" borderId="6" xfId="4" applyNumberFormat="1" applyFont="1" applyFill="1" applyBorder="1"/>
    <xf numFmtId="166" fontId="44" fillId="8" borderId="21" xfId="4" applyNumberFormat="1" applyFont="1" applyFill="1" applyBorder="1" applyAlignment="1">
      <alignment horizontal="left"/>
    </xf>
    <xf numFmtId="166" fontId="43" fillId="11" borderId="0" xfId="4" applyNumberFormat="1" applyFont="1" applyFill="1" applyBorder="1" applyAlignment="1">
      <alignment horizontal="left"/>
    </xf>
    <xf numFmtId="166" fontId="44" fillId="8" borderId="20" xfId="4" applyNumberFormat="1" applyFont="1" applyFill="1" applyBorder="1" applyAlignment="1">
      <alignment horizontal="left"/>
    </xf>
    <xf numFmtId="166" fontId="44" fillId="8" borderId="23" xfId="4" applyNumberFormat="1" applyFont="1" applyFill="1" applyBorder="1"/>
    <xf numFmtId="166" fontId="44" fillId="8" borderId="24" xfId="4" applyNumberFormat="1" applyFont="1" applyFill="1" applyBorder="1" applyAlignment="1">
      <alignment horizontal="left"/>
    </xf>
    <xf numFmtId="166" fontId="44" fillId="8" borderId="0" xfId="4" applyNumberFormat="1" applyFont="1" applyFill="1" applyBorder="1" applyAlignment="1">
      <alignment horizontal="left"/>
    </xf>
    <xf numFmtId="42" fontId="43" fillId="14" borderId="51" xfId="16" applyNumberFormat="1" applyFont="1" applyFill="1" applyBorder="1" applyAlignment="1" applyProtection="1">
      <alignment horizontal="center"/>
    </xf>
    <xf numFmtId="0" fontId="18" fillId="12" borderId="5" xfId="13" applyFont="1" applyFill="1" applyBorder="1" applyAlignment="1">
      <alignment horizontal="center" vertical="center"/>
    </xf>
    <xf numFmtId="0" fontId="18" fillId="6" borderId="52" xfId="13" applyFont="1" applyFill="1" applyBorder="1" applyAlignment="1">
      <alignment horizontal="center" vertical="center"/>
    </xf>
    <xf numFmtId="0" fontId="18" fillId="4" borderId="53" xfId="13" applyFont="1" applyFill="1" applyBorder="1" applyAlignment="1">
      <alignment horizontal="center" vertical="center"/>
    </xf>
    <xf numFmtId="0" fontId="18" fillId="6" borderId="53" xfId="13" applyFont="1" applyFill="1" applyBorder="1" applyAlignment="1">
      <alignment horizontal="center" vertical="center"/>
    </xf>
    <xf numFmtId="0" fontId="18" fillId="4" borderId="54" xfId="13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vertical="center" wrapText="1"/>
    </xf>
    <xf numFmtId="42" fontId="43" fillId="14" borderId="56" xfId="16" applyNumberFormat="1" applyFont="1" applyFill="1" applyBorder="1" applyAlignment="1" applyProtection="1">
      <alignment horizontal="center"/>
    </xf>
    <xf numFmtId="0" fontId="30" fillId="6" borderId="0" xfId="16" applyFont="1" applyFill="1" applyBorder="1" applyAlignment="1">
      <alignment horizontal="left" wrapText="1"/>
    </xf>
    <xf numFmtId="44" fontId="35" fillId="6" borderId="57" xfId="16" applyNumberFormat="1" applyFont="1" applyFill="1" applyBorder="1" applyAlignment="1">
      <alignment horizontal="left"/>
    </xf>
    <xf numFmtId="0" fontId="45" fillId="6" borderId="0" xfId="16" applyFont="1" applyFill="1" applyBorder="1" applyAlignment="1" applyProtection="1">
      <alignment horizontal="left"/>
    </xf>
    <xf numFmtId="0" fontId="45" fillId="6" borderId="0" xfId="16" applyFont="1" applyFill="1" applyBorder="1" applyAlignment="1">
      <alignment horizontal="left" wrapText="1"/>
    </xf>
    <xf numFmtId="17" fontId="32" fillId="12" borderId="28" xfId="16" applyNumberFormat="1" applyFont="1" applyFill="1" applyBorder="1" applyAlignment="1">
      <alignment horizontal="left"/>
    </xf>
    <xf numFmtId="5" fontId="32" fillId="6" borderId="19" xfId="16" applyNumberFormat="1" applyFont="1" applyFill="1" applyBorder="1" applyAlignment="1" applyProtection="1">
      <protection locked="0"/>
    </xf>
    <xf numFmtId="42" fontId="32" fillId="11" borderId="19" xfId="16" applyNumberFormat="1" applyFont="1" applyFill="1" applyBorder="1" applyAlignment="1">
      <alignment horizontal="left"/>
    </xf>
    <xf numFmtId="42" fontId="35" fillId="6" borderId="28" xfId="16" applyNumberFormat="1" applyFont="1" applyFill="1" applyBorder="1" applyAlignment="1">
      <alignment horizontal="left"/>
    </xf>
    <xf numFmtId="42" fontId="35" fillId="6" borderId="58" xfId="16" applyNumberFormat="1" applyFont="1" applyFill="1" applyBorder="1"/>
    <xf numFmtId="42" fontId="35" fillId="6" borderId="59" xfId="16" applyNumberFormat="1" applyFont="1" applyFill="1" applyBorder="1" applyAlignment="1">
      <alignment horizontal="left"/>
    </xf>
    <xf numFmtId="42" fontId="35" fillId="6" borderId="19" xfId="16" applyNumberFormat="1" applyFont="1" applyFill="1" applyBorder="1" applyAlignment="1">
      <alignment horizontal="left"/>
    </xf>
    <xf numFmtId="42" fontId="35" fillId="6" borderId="60" xfId="16" applyNumberFormat="1" applyFont="1" applyFill="1" applyBorder="1" applyAlignment="1">
      <alignment horizontal="left"/>
    </xf>
    <xf numFmtId="0" fontId="46" fillId="6" borderId="20" xfId="0" applyFont="1" applyFill="1" applyBorder="1" applyAlignment="1">
      <alignment vertical="center" wrapText="1"/>
    </xf>
    <xf numFmtId="0" fontId="44" fillId="14" borderId="41" xfId="16" applyFont="1" applyFill="1" applyBorder="1" applyAlignment="1">
      <alignment horizontal="left" wrapText="1"/>
    </xf>
    <xf numFmtId="0" fontId="34" fillId="6" borderId="0" xfId="16" applyFont="1" applyFill="1" applyBorder="1" applyAlignment="1">
      <alignment horizontal="left" wrapText="1"/>
    </xf>
    <xf numFmtId="0" fontId="34" fillId="6" borderId="20" xfId="16" applyFont="1" applyFill="1" applyBorder="1" applyAlignment="1">
      <alignment horizontal="left" wrapText="1"/>
    </xf>
    <xf numFmtId="0" fontId="35" fillId="6" borderId="6" xfId="16" applyFont="1" applyFill="1" applyBorder="1" applyAlignment="1">
      <alignment horizontal="left" wrapText="1"/>
    </xf>
    <xf numFmtId="0" fontId="34" fillId="6" borderId="0" xfId="16" applyFont="1" applyFill="1" applyBorder="1" applyAlignment="1" applyProtection="1">
      <alignment horizontal="left" wrapText="1"/>
    </xf>
    <xf numFmtId="0" fontId="34" fillId="6" borderId="20" xfId="16" applyFont="1" applyFill="1" applyBorder="1" applyAlignment="1" applyProtection="1">
      <alignment wrapText="1"/>
    </xf>
    <xf numFmtId="0" fontId="35" fillId="6" borderId="21" xfId="16" applyFont="1" applyFill="1" applyBorder="1" applyAlignment="1">
      <alignment horizontal="left" wrapText="1"/>
    </xf>
    <xf numFmtId="0" fontId="32" fillId="6" borderId="0" xfId="16" applyFont="1" applyFill="1" applyBorder="1" applyAlignment="1" applyProtection="1">
      <alignment horizontal="left" wrapText="1"/>
    </xf>
    <xf numFmtId="0" fontId="35" fillId="6" borderId="20" xfId="16" applyFont="1" applyFill="1" applyBorder="1" applyAlignment="1">
      <alignment horizontal="left" wrapText="1"/>
    </xf>
    <xf numFmtId="0" fontId="35" fillId="6" borderId="23" xfId="16" applyFont="1" applyFill="1" applyBorder="1" applyAlignment="1">
      <alignment horizontal="left" wrapText="1"/>
    </xf>
    <xf numFmtId="0" fontId="35" fillId="6" borderId="24" xfId="16" applyFont="1" applyFill="1" applyBorder="1" applyAlignment="1">
      <alignment horizontal="left" wrapText="1"/>
    </xf>
    <xf numFmtId="0" fontId="35" fillId="6" borderId="0" xfId="16" applyFont="1" applyFill="1" applyBorder="1" applyAlignment="1">
      <alignment horizontal="left" wrapText="1"/>
    </xf>
    <xf numFmtId="0" fontId="32" fillId="6" borderId="20" xfId="16" applyFont="1" applyFill="1" applyBorder="1" applyAlignment="1">
      <alignment horizontal="left" wrapText="1"/>
    </xf>
    <xf numFmtId="0" fontId="33" fillId="6" borderId="20" xfId="16" applyFont="1" applyFill="1" applyBorder="1" applyAlignment="1">
      <alignment horizontal="left" wrapText="1"/>
    </xf>
    <xf numFmtId="0" fontId="31" fillId="6" borderId="0" xfId="16" applyFont="1" applyFill="1" applyBorder="1" applyAlignment="1" applyProtection="1">
      <alignment horizontal="left" wrapText="1"/>
    </xf>
    <xf numFmtId="0" fontId="37" fillId="6" borderId="20" xfId="0" applyFont="1" applyFill="1" applyBorder="1"/>
    <xf numFmtId="164" fontId="44" fillId="16" borderId="45" xfId="16" applyNumberFormat="1" applyFont="1" applyFill="1" applyBorder="1" applyAlignment="1">
      <alignment horizontal="left" wrapText="1"/>
    </xf>
    <xf numFmtId="42" fontId="43" fillId="14" borderId="51" xfId="16" applyNumberFormat="1" applyFont="1" applyFill="1" applyBorder="1" applyAlignment="1" applyProtection="1">
      <alignment horizontal="center"/>
    </xf>
    <xf numFmtId="0" fontId="35" fillId="6" borderId="81" xfId="16" applyFont="1" applyFill="1" applyBorder="1" applyAlignment="1">
      <alignment horizontal="left" wrapText="1"/>
    </xf>
    <xf numFmtId="166" fontId="35" fillId="6" borderId="81" xfId="4" applyNumberFormat="1" applyFont="1" applyFill="1" applyBorder="1" applyAlignment="1">
      <alignment horizontal="left"/>
    </xf>
    <xf numFmtId="166" fontId="35" fillId="12" borderId="81" xfId="4" applyNumberFormat="1" applyFont="1" applyFill="1" applyBorder="1" applyAlignment="1">
      <alignment horizontal="left"/>
    </xf>
    <xf numFmtId="0" fontId="31" fillId="6" borderId="19" xfId="16" applyNumberFormat="1" applyFont="1" applyFill="1" applyBorder="1" applyAlignment="1" applyProtection="1">
      <alignment horizontal="left"/>
    </xf>
    <xf numFmtId="164" fontId="44" fillId="16" borderId="44" xfId="17" applyNumberFormat="1" applyFont="1" applyFill="1" applyBorder="1" applyAlignment="1">
      <alignment horizontal="left" wrapText="1"/>
    </xf>
    <xf numFmtId="164" fontId="44" fillId="16" borderId="6" xfId="17" applyNumberFormat="1" applyFont="1" applyFill="1" applyBorder="1" applyAlignment="1">
      <alignment horizontal="left" wrapText="1"/>
    </xf>
    <xf numFmtId="166" fontId="32" fillId="15" borderId="0" xfId="4" applyNumberFormat="1" applyFont="1" applyFill="1" applyBorder="1" applyAlignment="1" applyProtection="1"/>
    <xf numFmtId="166" fontId="43" fillId="9" borderId="42" xfId="4" applyNumberFormat="1" applyFont="1" applyFill="1" applyBorder="1" applyAlignment="1" applyProtection="1"/>
    <xf numFmtId="166" fontId="44" fillId="9" borderId="45" xfId="4" applyNumberFormat="1" applyFont="1" applyFill="1" applyBorder="1" applyProtection="1"/>
    <xf numFmtId="166" fontId="35" fillId="15" borderId="6" xfId="4" applyNumberFormat="1" applyFont="1" applyFill="1" applyBorder="1" applyProtection="1"/>
    <xf numFmtId="166" fontId="35" fillId="15" borderId="21" xfId="4" applyNumberFormat="1" applyFont="1" applyFill="1" applyBorder="1" applyAlignment="1" applyProtection="1">
      <alignment horizontal="left"/>
    </xf>
    <xf numFmtId="166" fontId="44" fillId="9" borderId="46" xfId="4" applyNumberFormat="1" applyFont="1" applyFill="1" applyBorder="1" applyAlignment="1" applyProtection="1">
      <alignment horizontal="left"/>
    </xf>
    <xf numFmtId="166" fontId="43" fillId="9" borderId="43" xfId="4" applyNumberFormat="1" applyFont="1" applyFill="1" applyBorder="1" applyAlignment="1" applyProtection="1"/>
    <xf numFmtId="166" fontId="32" fillId="15" borderId="20" xfId="4" applyNumberFormat="1" applyFont="1" applyFill="1" applyBorder="1" applyAlignment="1" applyProtection="1"/>
    <xf numFmtId="166" fontId="32" fillId="4" borderId="0" xfId="4" applyNumberFormat="1" applyFont="1" applyFill="1" applyBorder="1" applyAlignment="1" applyProtection="1"/>
    <xf numFmtId="166" fontId="35" fillId="4" borderId="20" xfId="4" applyNumberFormat="1" applyFont="1" applyFill="1" applyBorder="1" applyAlignment="1" applyProtection="1">
      <alignment horizontal="left"/>
    </xf>
    <xf numFmtId="166" fontId="35" fillId="4" borderId="23" xfId="4" applyNumberFormat="1" applyFont="1" applyFill="1" applyBorder="1" applyProtection="1"/>
    <xf numFmtId="166" fontId="35" fillId="4" borderId="24" xfId="4" applyNumberFormat="1" applyFont="1" applyFill="1" applyBorder="1" applyAlignment="1" applyProtection="1">
      <alignment horizontal="left"/>
    </xf>
    <xf numFmtId="166" fontId="35" fillId="4" borderId="0" xfId="4" applyNumberFormat="1" applyFont="1" applyFill="1" applyBorder="1" applyAlignment="1" applyProtection="1">
      <alignment horizontal="left"/>
    </xf>
    <xf numFmtId="166" fontId="32" fillId="4" borderId="20" xfId="4" applyNumberFormat="1" applyFont="1" applyFill="1" applyBorder="1" applyAlignment="1" applyProtection="1"/>
    <xf numFmtId="166" fontId="33" fillId="4" borderId="20" xfId="4" applyNumberFormat="1" applyFont="1" applyFill="1" applyBorder="1" applyAlignment="1" applyProtection="1">
      <alignment horizontal="left"/>
    </xf>
    <xf numFmtId="166" fontId="35" fillId="4" borderId="23" xfId="4" applyNumberFormat="1" applyFont="1" applyFill="1" applyBorder="1" applyAlignment="1" applyProtection="1">
      <alignment horizontal="left"/>
    </xf>
    <xf numFmtId="166" fontId="35" fillId="4" borderId="81" xfId="4" applyNumberFormat="1" applyFont="1" applyFill="1" applyBorder="1" applyAlignment="1" applyProtection="1">
      <alignment horizontal="left"/>
    </xf>
    <xf numFmtId="166" fontId="32" fillId="11" borderId="0" xfId="4" applyNumberFormat="1" applyFont="1" applyFill="1" applyBorder="1" applyAlignment="1" applyProtection="1">
      <alignment horizontal="left"/>
    </xf>
    <xf numFmtId="166" fontId="44" fillId="9" borderId="43" xfId="4" applyNumberFormat="1" applyFont="1" applyFill="1" applyBorder="1" applyAlignment="1" applyProtection="1">
      <alignment horizontal="left"/>
    </xf>
    <xf numFmtId="166" fontId="43" fillId="11" borderId="42" xfId="4" applyNumberFormat="1" applyFont="1" applyFill="1" applyBorder="1" applyAlignment="1" applyProtection="1">
      <alignment horizontal="left"/>
    </xf>
    <xf numFmtId="166" fontId="44" fillId="9" borderId="48" xfId="4" applyNumberFormat="1" applyFont="1" applyFill="1" applyBorder="1" applyProtection="1"/>
    <xf numFmtId="166" fontId="44" fillId="9" borderId="49" xfId="4" applyNumberFormat="1" applyFont="1" applyFill="1" applyBorder="1" applyAlignment="1" applyProtection="1">
      <alignment horizontal="left"/>
    </xf>
    <xf numFmtId="166" fontId="44" fillId="9" borderId="42" xfId="4" applyNumberFormat="1" applyFont="1" applyFill="1" applyBorder="1" applyAlignment="1" applyProtection="1">
      <alignment horizontal="left"/>
    </xf>
    <xf numFmtId="166" fontId="34" fillId="6" borderId="50" xfId="4" applyNumberFormat="1" applyFont="1" applyFill="1" applyBorder="1" applyAlignment="1" applyProtection="1"/>
    <xf numFmtId="166" fontId="43" fillId="8" borderId="0" xfId="4" applyNumberFormat="1" applyFont="1" applyFill="1" applyBorder="1" applyAlignment="1" applyProtection="1"/>
    <xf numFmtId="166" fontId="35" fillId="6" borderId="20" xfId="4" applyNumberFormat="1" applyFont="1" applyFill="1" applyBorder="1" applyAlignment="1" applyProtection="1">
      <alignment horizontal="left"/>
    </xf>
    <xf numFmtId="166" fontId="35" fillId="12" borderId="20" xfId="4" applyNumberFormat="1" applyFont="1" applyFill="1" applyBorder="1" applyAlignment="1" applyProtection="1">
      <alignment horizontal="left"/>
    </xf>
    <xf numFmtId="166" fontId="34" fillId="6" borderId="47" xfId="4" applyNumberFormat="1" applyFont="1" applyFill="1" applyBorder="1" applyAlignment="1" applyProtection="1"/>
    <xf numFmtId="166" fontId="44" fillId="8" borderId="20" xfId="4" applyNumberFormat="1" applyFont="1" applyFill="1" applyBorder="1" applyAlignment="1" applyProtection="1"/>
    <xf numFmtId="166" fontId="32" fillId="6" borderId="47" xfId="4" applyNumberFormat="1" applyFont="1" applyFill="1" applyBorder="1" applyAlignment="1" applyProtection="1"/>
    <xf numFmtId="166" fontId="35" fillId="6" borderId="44" xfId="4" applyNumberFormat="1" applyFont="1" applyFill="1" applyBorder="1" applyProtection="1"/>
    <xf numFmtId="166" fontId="32" fillId="6" borderId="50" xfId="4" applyNumberFormat="1" applyFont="1" applyFill="1" applyBorder="1" applyAlignment="1" applyProtection="1"/>
    <xf numFmtId="166" fontId="35" fillId="6" borderId="91" xfId="4" applyNumberFormat="1" applyFont="1" applyFill="1" applyBorder="1" applyAlignment="1" applyProtection="1">
      <alignment horizontal="left"/>
    </xf>
    <xf numFmtId="166" fontId="34" fillId="11" borderId="50" xfId="4" applyNumberFormat="1" applyFont="1" applyFill="1" applyBorder="1" applyAlignment="1" applyProtection="1">
      <alignment horizontal="left"/>
    </xf>
    <xf numFmtId="166" fontId="35" fillId="6" borderId="47" xfId="4" applyNumberFormat="1" applyFont="1" applyFill="1" applyBorder="1" applyAlignment="1" applyProtection="1">
      <alignment horizontal="left"/>
    </xf>
    <xf numFmtId="166" fontId="35" fillId="6" borderId="89" xfId="4" applyNumberFormat="1" applyFont="1" applyFill="1" applyBorder="1" applyProtection="1"/>
    <xf numFmtId="166" fontId="35" fillId="6" borderId="90" xfId="4" applyNumberFormat="1" applyFont="1" applyFill="1" applyBorder="1" applyAlignment="1" applyProtection="1">
      <alignment horizontal="left"/>
    </xf>
    <xf numFmtId="166" fontId="35" fillId="6" borderId="50" xfId="4" applyNumberFormat="1" applyFont="1" applyFill="1" applyBorder="1" applyAlignment="1" applyProtection="1">
      <alignment horizontal="left"/>
    </xf>
    <xf numFmtId="166" fontId="24" fillId="6" borderId="0" xfId="19" applyNumberFormat="1" applyFont="1" applyFill="1" applyBorder="1" applyAlignment="1" applyProtection="1">
      <protection locked="0"/>
    </xf>
    <xf numFmtId="166" fontId="24" fillId="6" borderId="50" xfId="19" applyNumberFormat="1" applyFont="1" applyFill="1" applyBorder="1" applyAlignment="1" applyProtection="1"/>
    <xf numFmtId="0" fontId="52" fillId="16" borderId="14" xfId="0" applyFont="1" applyFill="1" applyBorder="1" applyAlignment="1">
      <alignment vertical="center" wrapText="1"/>
    </xf>
    <xf numFmtId="0" fontId="52" fillId="16" borderId="76" xfId="0" applyFont="1" applyFill="1" applyBorder="1" applyAlignment="1">
      <alignment vertical="center" wrapText="1"/>
    </xf>
    <xf numFmtId="0" fontId="15" fillId="6" borderId="0" xfId="14" applyFill="1" applyBorder="1" applyAlignment="1">
      <alignment horizontal="center" vertical="top"/>
    </xf>
    <xf numFmtId="0" fontId="15" fillId="6" borderId="74" xfId="14" applyFill="1" applyBorder="1" applyAlignment="1">
      <alignment horizontal="center" vertical="top"/>
    </xf>
    <xf numFmtId="0" fontId="18" fillId="6" borderId="0" xfId="14" applyFont="1" applyFill="1" applyBorder="1" applyAlignment="1">
      <alignment vertical="top"/>
    </xf>
    <xf numFmtId="0" fontId="53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38" fillId="2" borderId="5" xfId="0" applyFont="1" applyFill="1" applyBorder="1" applyAlignment="1" applyProtection="1">
      <alignment horizontal="center" wrapText="1"/>
      <protection locked="0"/>
    </xf>
    <xf numFmtId="0" fontId="39" fillId="9" borderId="28" xfId="0" applyFont="1" applyFill="1" applyBorder="1" applyAlignment="1" applyProtection="1">
      <alignment horizontal="center" wrapText="1"/>
      <protection locked="0"/>
    </xf>
    <xf numFmtId="0" fontId="39" fillId="9" borderId="36" xfId="0" applyFont="1" applyFill="1" applyBorder="1" applyAlignment="1" applyProtection="1">
      <alignment horizontal="center" wrapText="1"/>
      <protection locked="0"/>
    </xf>
    <xf numFmtId="0" fontId="39" fillId="10" borderId="37" xfId="0" applyFont="1" applyFill="1" applyBorder="1" applyAlignment="1" applyProtection="1">
      <alignment horizontal="center" vertical="center" wrapText="1"/>
      <protection locked="0"/>
    </xf>
    <xf numFmtId="0" fontId="39" fillId="9" borderId="5" xfId="0" applyFont="1" applyFill="1" applyBorder="1" applyAlignment="1" applyProtection="1">
      <alignment horizontal="center" wrapText="1"/>
      <protection locked="0"/>
    </xf>
    <xf numFmtId="0" fontId="39" fillId="9" borderId="8" xfId="0" applyFont="1" applyFill="1" applyBorder="1" applyAlignment="1" applyProtection="1">
      <alignment horizontal="center" wrapText="1"/>
      <protection locked="0"/>
    </xf>
    <xf numFmtId="0" fontId="39" fillId="10" borderId="27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left" vertical="center" wrapText="1"/>
      <protection locked="0"/>
    </xf>
    <xf numFmtId="0" fontId="15" fillId="6" borderId="5" xfId="0" applyFont="1" applyFill="1" applyBorder="1" applyAlignment="1" applyProtection="1">
      <alignment vertical="center" wrapText="1"/>
      <protection locked="0"/>
    </xf>
    <xf numFmtId="0" fontId="15" fillId="6" borderId="6" xfId="0" applyFont="1" applyFill="1" applyBorder="1" applyAlignment="1" applyProtection="1">
      <alignment vertical="center" wrapText="1"/>
      <protection locked="0"/>
    </xf>
    <xf numFmtId="14" fontId="20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15" fillId="6" borderId="5" xfId="0" applyNumberFormat="1" applyFont="1" applyFill="1" applyBorder="1" applyAlignment="1" applyProtection="1">
      <alignment vertical="center" wrapText="1"/>
      <protection locked="0"/>
    </xf>
    <xf numFmtId="0" fontId="15" fillId="6" borderId="8" xfId="0" applyFont="1" applyFill="1" applyBorder="1" applyAlignment="1" applyProtection="1">
      <alignment vertical="center" wrapText="1"/>
      <protection locked="0"/>
    </xf>
    <xf numFmtId="166" fontId="37" fillId="6" borderId="5" xfId="4" applyNumberFormat="1" applyFont="1" applyFill="1" applyBorder="1" applyAlignment="1" applyProtection="1">
      <alignment vertical="center"/>
      <protection locked="0"/>
    </xf>
    <xf numFmtId="0" fontId="20" fillId="6" borderId="5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38" fillId="2" borderId="28" xfId="0" applyFont="1" applyFill="1" applyBorder="1" applyAlignment="1" applyProtection="1">
      <alignment horizontal="center" wrapText="1"/>
      <protection locked="0"/>
    </xf>
    <xf numFmtId="42" fontId="23" fillId="6" borderId="27" xfId="0" applyNumberFormat="1" applyFont="1" applyFill="1" applyBorder="1" applyAlignment="1" applyProtection="1">
      <alignment vertical="top" wrapText="1"/>
    </xf>
    <xf numFmtId="165" fontId="23" fillId="6" borderId="7" xfId="0" applyNumberFormat="1" applyFont="1" applyFill="1" applyBorder="1" applyAlignment="1" applyProtection="1">
      <alignment vertical="top" wrapText="1"/>
    </xf>
    <xf numFmtId="42" fontId="23" fillId="6" borderId="10" xfId="0" applyNumberFormat="1" applyFont="1" applyFill="1" applyBorder="1" applyAlignment="1" applyProtection="1">
      <alignment vertical="top" wrapText="1"/>
    </xf>
    <xf numFmtId="0" fontId="24" fillId="2" borderId="5" xfId="0" applyFont="1" applyFill="1" applyBorder="1" applyAlignment="1" applyProtection="1">
      <alignment horizontal="center" vertical="center" wrapText="1"/>
    </xf>
    <xf numFmtId="165" fontId="24" fillId="2" borderId="5" xfId="1" applyNumberFormat="1" applyFont="1" applyFill="1" applyBorder="1" applyAlignment="1" applyProtection="1">
      <alignment horizontal="center" vertical="center" wrapText="1"/>
    </xf>
    <xf numFmtId="165" fontId="24" fillId="2" borderId="8" xfId="1" applyNumberFormat="1" applyFont="1" applyFill="1" applyBorder="1" applyAlignment="1" applyProtection="1">
      <alignment horizontal="center" vertical="center" wrapText="1"/>
    </xf>
    <xf numFmtId="165" fontId="24" fillId="2" borderId="10" xfId="1" applyNumberFormat="1" applyFont="1" applyFill="1" applyBorder="1" applyAlignment="1" applyProtection="1">
      <alignment horizontal="center" vertical="center" wrapText="1"/>
    </xf>
    <xf numFmtId="165" fontId="24" fillId="2" borderId="9" xfId="1" applyNumberFormat="1" applyFont="1" applyFill="1" applyBorder="1" applyAlignment="1" applyProtection="1">
      <alignment horizontal="center" vertical="center" wrapText="1"/>
    </xf>
    <xf numFmtId="3" fontId="15" fillId="6" borderId="7" xfId="0" applyNumberFormat="1" applyFont="1" applyFill="1" applyBorder="1" applyAlignment="1" applyProtection="1">
      <alignment vertical="center" wrapText="1"/>
    </xf>
    <xf numFmtId="166" fontId="2" fillId="6" borderId="7" xfId="18" applyNumberFormat="1" applyFont="1" applyFill="1" applyBorder="1" applyAlignment="1" applyProtection="1">
      <alignment vertical="center" wrapText="1"/>
    </xf>
    <xf numFmtId="166" fontId="40" fillId="6" borderId="7" xfId="4" applyNumberFormat="1" applyFont="1" applyFill="1" applyBorder="1" applyAlignment="1" applyProtection="1">
      <alignment vertical="center" wrapText="1"/>
    </xf>
    <xf numFmtId="0" fontId="15" fillId="6" borderId="0" xfId="14" applyFill="1" applyBorder="1" applyAlignment="1">
      <alignment horizontal="center" vertical="top"/>
    </xf>
    <xf numFmtId="0" fontId="1" fillId="6" borderId="0" xfId="14" applyFont="1" applyFill="1"/>
    <xf numFmtId="6" fontId="14" fillId="6" borderId="33" xfId="1" applyNumberFormat="1" applyFont="1" applyFill="1" applyBorder="1" applyAlignment="1" applyProtection="1">
      <alignment horizontal="center" vertical="center" wrapText="1"/>
      <protection locked="0"/>
    </xf>
    <xf numFmtId="6" fontId="14" fillId="6" borderId="55" xfId="1" applyNumberFormat="1" applyFont="1" applyFill="1" applyBorder="1" applyAlignment="1" applyProtection="1">
      <alignment horizontal="center" vertical="center" wrapText="1"/>
      <protection locked="0"/>
    </xf>
    <xf numFmtId="6" fontId="14" fillId="12" borderId="5" xfId="1" applyNumberFormat="1" applyFont="1" applyFill="1" applyBorder="1" applyAlignment="1" applyProtection="1">
      <alignment horizontal="center" vertical="center" wrapText="1"/>
      <protection locked="0"/>
    </xf>
    <xf numFmtId="6" fontId="14" fillId="4" borderId="5" xfId="1" applyNumberFormat="1" applyFont="1" applyFill="1" applyBorder="1" applyAlignment="1" applyProtection="1">
      <alignment horizontal="center" vertical="center" wrapText="1"/>
    </xf>
    <xf numFmtId="6" fontId="14" fillId="6" borderId="9" xfId="1" applyNumberFormat="1" applyFont="1" applyFill="1" applyBorder="1" applyAlignment="1" applyProtection="1">
      <alignment horizontal="center" vertical="center" wrapText="1"/>
      <protection locked="0"/>
    </xf>
    <xf numFmtId="6" fontId="14" fillId="4" borderId="33" xfId="1" applyNumberFormat="1" applyFont="1" applyFill="1" applyBorder="1" applyAlignment="1" applyProtection="1">
      <alignment horizontal="center" vertical="center" wrapText="1"/>
    </xf>
    <xf numFmtId="6" fontId="14" fillId="6" borderId="3" xfId="3" applyNumberFormat="1" applyFont="1" applyFill="1" applyBorder="1" applyAlignment="1" applyProtection="1">
      <alignment horizontal="center" vertical="center" wrapText="1"/>
      <protection locked="0"/>
    </xf>
    <xf numFmtId="6" fontId="14" fillId="6" borderId="1" xfId="3" applyNumberFormat="1" applyFont="1" applyFill="1" applyBorder="1" applyAlignment="1" applyProtection="1">
      <alignment horizontal="center" vertical="center" wrapText="1"/>
      <protection locked="0"/>
    </xf>
    <xf numFmtId="6" fontId="14" fillId="12" borderId="2" xfId="3" applyNumberFormat="1" applyFont="1" applyFill="1" applyBorder="1" applyAlignment="1" applyProtection="1">
      <alignment horizontal="center" vertical="center" wrapText="1"/>
      <protection locked="0"/>
    </xf>
    <xf numFmtId="6" fontId="14" fillId="4" borderId="2" xfId="1" applyNumberFormat="1" applyFont="1" applyFill="1" applyBorder="1" applyAlignment="1" applyProtection="1">
      <alignment horizontal="center" vertical="center" wrapText="1"/>
    </xf>
    <xf numFmtId="6" fontId="14" fillId="6" borderId="34" xfId="3" applyNumberFormat="1" applyFont="1" applyFill="1" applyBorder="1" applyAlignment="1" applyProtection="1">
      <alignment horizontal="center" vertical="center" wrapText="1"/>
      <protection locked="0"/>
    </xf>
    <xf numFmtId="6" fontId="14" fillId="4" borderId="3" xfId="1" applyNumberFormat="1" applyFont="1" applyFill="1" applyBorder="1" applyAlignment="1" applyProtection="1">
      <alignment horizontal="center" vertical="center" wrapText="1"/>
    </xf>
    <xf numFmtId="167" fontId="0" fillId="6" borderId="33" xfId="1" applyNumberFormat="1" applyFont="1" applyFill="1" applyBorder="1" applyAlignment="1" applyProtection="1">
      <alignment horizontal="center" vertical="center" wrapText="1"/>
      <protection locked="0"/>
    </xf>
    <xf numFmtId="167" fontId="14" fillId="6" borderId="55" xfId="1" applyNumberFormat="1" applyFont="1" applyFill="1" applyBorder="1" applyAlignment="1" applyProtection="1">
      <alignment horizontal="center" vertical="center" wrapText="1"/>
      <protection locked="0"/>
    </xf>
    <xf numFmtId="167" fontId="14" fillId="12" borderId="5" xfId="1" applyNumberFormat="1" applyFont="1" applyFill="1" applyBorder="1" applyAlignment="1" applyProtection="1">
      <alignment horizontal="center" vertical="center" wrapText="1"/>
      <protection locked="0"/>
    </xf>
    <xf numFmtId="167" fontId="14" fillId="4" borderId="5" xfId="1" applyNumberFormat="1" applyFont="1" applyFill="1" applyBorder="1" applyAlignment="1" applyProtection="1">
      <alignment horizontal="center" vertical="center" wrapText="1"/>
    </xf>
    <xf numFmtId="167" fontId="14" fillId="6" borderId="9" xfId="1" applyNumberFormat="1" applyFont="1" applyFill="1" applyBorder="1" applyAlignment="1" applyProtection="1">
      <alignment horizontal="center" vertical="center" wrapText="1"/>
      <protection locked="0"/>
    </xf>
    <xf numFmtId="167" fontId="14" fillId="4" borderId="33" xfId="1" applyNumberFormat="1" applyFont="1" applyFill="1" applyBorder="1" applyAlignment="1" applyProtection="1">
      <alignment horizontal="center" vertical="center" wrapText="1"/>
    </xf>
    <xf numFmtId="167" fontId="14" fillId="6" borderId="33" xfId="1" applyNumberFormat="1" applyFont="1" applyFill="1" applyBorder="1" applyAlignment="1" applyProtection="1">
      <alignment horizontal="center" vertical="center" wrapText="1"/>
      <protection locked="0"/>
    </xf>
    <xf numFmtId="168" fontId="14" fillId="6" borderId="33" xfId="1" applyNumberFormat="1" applyFont="1" applyFill="1" applyBorder="1" applyAlignment="1" applyProtection="1">
      <alignment horizontal="center" vertical="center" wrapText="1"/>
      <protection locked="0"/>
    </xf>
    <xf numFmtId="168" fontId="14" fillId="6" borderId="55" xfId="1" applyNumberFormat="1" applyFont="1" applyFill="1" applyBorder="1" applyAlignment="1" applyProtection="1">
      <alignment horizontal="center" vertical="center" wrapText="1"/>
      <protection locked="0"/>
    </xf>
    <xf numFmtId="168" fontId="14" fillId="12" borderId="5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5" xfId="1" applyNumberFormat="1" applyFont="1" applyFill="1" applyBorder="1" applyAlignment="1" applyProtection="1">
      <alignment horizontal="center" vertical="center" wrapText="1"/>
    </xf>
    <xf numFmtId="168" fontId="14" fillId="6" borderId="9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33" xfId="1" applyNumberFormat="1" applyFont="1" applyFill="1" applyBorder="1" applyAlignment="1" applyProtection="1">
      <alignment horizontal="center" vertical="center" wrapText="1"/>
    </xf>
    <xf numFmtId="0" fontId="47" fillId="0" borderId="61" xfId="0" applyFont="1" applyFill="1" applyBorder="1" applyAlignment="1">
      <alignment horizontal="center"/>
    </xf>
    <xf numFmtId="0" fontId="47" fillId="0" borderId="62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47" fillId="3" borderId="63" xfId="0" applyFont="1" applyFill="1" applyBorder="1" applyAlignment="1">
      <alignment horizontal="center"/>
    </xf>
    <xf numFmtId="0" fontId="47" fillId="3" borderId="64" xfId="0" applyFont="1" applyFill="1" applyBorder="1" applyAlignment="1">
      <alignment horizontal="center"/>
    </xf>
    <xf numFmtId="0" fontId="47" fillId="3" borderId="65" xfId="0" applyFont="1" applyFill="1" applyBorder="1" applyAlignment="1">
      <alignment horizontal="center"/>
    </xf>
    <xf numFmtId="0" fontId="47" fillId="4" borderId="66" xfId="0" applyFont="1" applyFill="1" applyBorder="1" applyAlignment="1">
      <alignment horizontal="center"/>
    </xf>
    <xf numFmtId="0" fontId="47" fillId="4" borderId="67" xfId="0" applyFont="1" applyFill="1" applyBorder="1" applyAlignment="1">
      <alignment horizontal="center"/>
    </xf>
    <xf numFmtId="0" fontId="47" fillId="4" borderId="68" xfId="0" applyFont="1" applyFill="1" applyBorder="1" applyAlignment="1">
      <alignment horizontal="center"/>
    </xf>
    <xf numFmtId="0" fontId="47" fillId="5" borderId="12" xfId="0" applyFont="1" applyFill="1" applyBorder="1" applyAlignment="1">
      <alignment horizontal="center" wrapText="1"/>
    </xf>
    <xf numFmtId="0" fontId="47" fillId="5" borderId="69" xfId="0" applyFont="1" applyFill="1" applyBorder="1" applyAlignment="1">
      <alignment horizontal="center" wrapText="1"/>
    </xf>
    <xf numFmtId="0" fontId="47" fillId="5" borderId="70" xfId="0" applyFont="1" applyFill="1" applyBorder="1" applyAlignment="1">
      <alignment horizontal="center" wrapText="1"/>
    </xf>
    <xf numFmtId="0" fontId="47" fillId="5" borderId="40" xfId="0" applyFont="1" applyFill="1" applyBorder="1" applyAlignment="1">
      <alignment horizontal="center" wrapText="1"/>
    </xf>
    <xf numFmtId="0" fontId="47" fillId="5" borderId="20" xfId="0" applyFont="1" applyFill="1" applyBorder="1" applyAlignment="1">
      <alignment horizontal="center" wrapText="1"/>
    </xf>
    <xf numFmtId="0" fontId="47" fillId="5" borderId="26" xfId="0" applyFont="1" applyFill="1" applyBorder="1" applyAlignment="1">
      <alignment horizontal="center" wrapText="1"/>
    </xf>
    <xf numFmtId="0" fontId="47" fillId="5" borderId="65" xfId="0" applyFont="1" applyFill="1" applyBorder="1" applyAlignment="1">
      <alignment horizontal="center" vertical="center"/>
    </xf>
    <xf numFmtId="0" fontId="47" fillId="5" borderId="33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7" fillId="3" borderId="55" xfId="0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7" fillId="3" borderId="33" xfId="0" applyFont="1" applyFill="1" applyBorder="1" applyAlignment="1">
      <alignment horizontal="center"/>
    </xf>
    <xf numFmtId="0" fontId="47" fillId="4" borderId="55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47" fillId="4" borderId="33" xfId="0" applyFont="1" applyFill="1" applyBorder="1" applyAlignment="1">
      <alignment horizontal="center"/>
    </xf>
    <xf numFmtId="0" fontId="15" fillId="6" borderId="0" xfId="14" applyFill="1" applyBorder="1" applyAlignment="1">
      <alignment horizontal="center" vertical="top"/>
    </xf>
    <xf numFmtId="0" fontId="3" fillId="6" borderId="0" xfId="14" applyFont="1" applyFill="1" applyBorder="1" applyAlignment="1">
      <alignment horizontal="left" vertical="top" wrapText="1"/>
    </xf>
    <xf numFmtId="0" fontId="15" fillId="6" borderId="0" xfId="14" applyFill="1" applyBorder="1" applyAlignment="1">
      <alignment horizontal="left" vertical="top"/>
    </xf>
    <xf numFmtId="0" fontId="23" fillId="6" borderId="61" xfId="14" applyFont="1" applyFill="1" applyBorder="1" applyAlignment="1">
      <alignment horizontal="left" wrapText="1"/>
    </xf>
    <xf numFmtId="0" fontId="23" fillId="6" borderId="41" xfId="14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/>
    </xf>
    <xf numFmtId="0" fontId="27" fillId="0" borderId="12" xfId="10" applyFont="1" applyBorder="1" applyAlignment="1" applyProtection="1">
      <alignment horizontal="center" vertical="center" wrapText="1"/>
    </xf>
    <xf numFmtId="0" fontId="27" fillId="0" borderId="71" xfId="10" applyFont="1" applyBorder="1" applyAlignment="1" applyProtection="1">
      <alignment horizontal="center" vertical="center" wrapText="1"/>
    </xf>
    <xf numFmtId="0" fontId="27" fillId="0" borderId="15" xfId="10" applyFont="1" applyBorder="1" applyAlignment="1" applyProtection="1">
      <alignment vertical="center" wrapText="1"/>
      <protection locked="0"/>
    </xf>
    <xf numFmtId="0" fontId="27" fillId="0" borderId="76" xfId="10" applyFont="1" applyBorder="1" applyAlignment="1" applyProtection="1">
      <alignment vertical="center" wrapText="1"/>
      <protection locked="0"/>
    </xf>
    <xf numFmtId="0" fontId="27" fillId="0" borderId="11" xfId="10" applyFont="1" applyFill="1" applyBorder="1" applyAlignment="1" applyProtection="1">
      <alignment horizontal="center" vertical="center" wrapText="1"/>
    </xf>
    <xf numFmtId="0" fontId="27" fillId="0" borderId="13" xfId="10" applyFont="1" applyFill="1" applyBorder="1" applyAlignment="1" applyProtection="1">
      <alignment horizontal="center" vertical="center" wrapText="1"/>
    </xf>
    <xf numFmtId="0" fontId="27" fillId="0" borderId="32" xfId="10" applyFont="1" applyFill="1" applyBorder="1" applyAlignment="1" applyProtection="1">
      <alignment horizontal="center" vertical="center" wrapText="1"/>
    </xf>
    <xf numFmtId="0" fontId="27" fillId="0" borderId="12" xfId="10" applyFont="1" applyBorder="1" applyAlignment="1" applyProtection="1">
      <alignment horizontal="center" vertical="center" wrapText="1"/>
      <protection locked="0"/>
    </xf>
    <xf numFmtId="0" fontId="27" fillId="0" borderId="39" xfId="10" applyFont="1" applyBorder="1" applyAlignment="1" applyProtection="1">
      <alignment horizontal="center" vertical="center" wrapText="1"/>
      <protection locked="0"/>
    </xf>
    <xf numFmtId="0" fontId="27" fillId="0" borderId="73" xfId="10" applyFont="1" applyBorder="1" applyAlignment="1" applyProtection="1">
      <alignment horizontal="center" vertical="center" wrapText="1"/>
      <protection locked="0"/>
    </xf>
    <xf numFmtId="0" fontId="27" fillId="0" borderId="12" xfId="10" applyFont="1" applyBorder="1" applyAlignment="1" applyProtection="1">
      <alignment vertical="center" wrapText="1"/>
      <protection locked="0"/>
    </xf>
    <xf numFmtId="0" fontId="27" fillId="0" borderId="71" xfId="10" applyFont="1" applyBorder="1" applyAlignment="1" applyProtection="1">
      <alignment vertical="center" wrapText="1"/>
      <protection locked="0"/>
    </xf>
    <xf numFmtId="0" fontId="27" fillId="0" borderId="73" xfId="10" applyFont="1" applyBorder="1" applyAlignment="1" applyProtection="1">
      <alignment vertical="center" wrapText="1"/>
      <protection locked="0"/>
    </xf>
    <xf numFmtId="0" fontId="27" fillId="0" borderId="75" xfId="10" applyFont="1" applyBorder="1" applyAlignment="1" applyProtection="1">
      <alignment vertical="center" wrapText="1"/>
      <protection locked="0"/>
    </xf>
    <xf numFmtId="0" fontId="27" fillId="0" borderId="71" xfId="10" applyFont="1" applyBorder="1" applyAlignment="1" applyProtection="1">
      <alignment horizontal="center" vertical="center" wrapText="1"/>
      <protection locked="0"/>
    </xf>
    <xf numFmtId="0" fontId="27" fillId="0" borderId="72" xfId="10" applyFont="1" applyBorder="1" applyAlignment="1" applyProtection="1">
      <alignment horizontal="center" vertical="center" wrapText="1"/>
      <protection locked="0"/>
    </xf>
    <xf numFmtId="0" fontId="27" fillId="0" borderId="75" xfId="10" applyFont="1" applyBorder="1" applyAlignment="1" applyProtection="1">
      <alignment horizontal="center" vertical="center" wrapText="1"/>
      <protection locked="0"/>
    </xf>
    <xf numFmtId="42" fontId="43" fillId="14" borderId="61" xfId="16" applyNumberFormat="1" applyFont="1" applyFill="1" applyBorder="1" applyAlignment="1" applyProtection="1">
      <alignment horizontal="center"/>
    </xf>
    <xf numFmtId="42" fontId="43" fillId="14" borderId="41" xfId="16" applyNumberFormat="1" applyFont="1" applyFill="1" applyBorder="1" applyAlignment="1" applyProtection="1">
      <alignment horizontal="center"/>
    </xf>
    <xf numFmtId="42" fontId="43" fillId="14" borderId="53" xfId="16" applyNumberFormat="1" applyFont="1" applyFill="1" applyBorder="1" applyAlignment="1" applyProtection="1">
      <alignment horizontal="center"/>
    </xf>
    <xf numFmtId="0" fontId="44" fillId="14" borderId="77" xfId="16" applyFont="1" applyFill="1" applyBorder="1" applyAlignment="1">
      <alignment horizontal="center"/>
    </xf>
    <xf numFmtId="0" fontId="44" fillId="14" borderId="67" xfId="16" applyFont="1" applyFill="1" applyBorder="1" applyAlignment="1">
      <alignment horizontal="center"/>
    </xf>
    <xf numFmtId="0" fontId="44" fillId="14" borderId="78" xfId="16" applyFont="1" applyFill="1" applyBorder="1" applyAlignment="1">
      <alignment horizontal="center"/>
    </xf>
    <xf numFmtId="0" fontId="30" fillId="20" borderId="50" xfId="16" applyFont="1" applyFill="1" applyBorder="1" applyAlignment="1">
      <alignment horizontal="center"/>
    </xf>
    <xf numFmtId="0" fontId="30" fillId="20" borderId="0" xfId="16" applyFont="1" applyFill="1" applyBorder="1" applyAlignment="1">
      <alignment horizontal="center"/>
    </xf>
    <xf numFmtId="0" fontId="30" fillId="20" borderId="42" xfId="16" applyFont="1" applyFill="1" applyBorder="1" applyAlignment="1">
      <alignment horizontal="center"/>
    </xf>
    <xf numFmtId="0" fontId="44" fillId="16" borderId="66" xfId="16" applyFont="1" applyFill="1" applyBorder="1" applyAlignment="1">
      <alignment horizontal="center"/>
    </xf>
    <xf numFmtId="0" fontId="44" fillId="16" borderId="67" xfId="16" applyFont="1" applyFill="1" applyBorder="1" applyAlignment="1">
      <alignment horizontal="center"/>
    </xf>
    <xf numFmtId="0" fontId="44" fillId="16" borderId="79" xfId="16" applyFont="1" applyFill="1" applyBorder="1" applyAlignment="1">
      <alignment horizontal="center"/>
    </xf>
    <xf numFmtId="42" fontId="43" fillId="14" borderId="51" xfId="16" applyNumberFormat="1" applyFont="1" applyFill="1" applyBorder="1" applyAlignment="1" applyProtection="1">
      <alignment horizontal="center"/>
    </xf>
    <xf numFmtId="42" fontId="43" fillId="14" borderId="80" xfId="16" applyNumberFormat="1" applyFont="1" applyFill="1" applyBorder="1" applyAlignment="1" applyProtection="1">
      <alignment horizontal="center"/>
    </xf>
    <xf numFmtId="42" fontId="43" fillId="14" borderId="81" xfId="16" applyNumberFormat="1" applyFont="1" applyFill="1" applyBorder="1" applyAlignment="1" applyProtection="1">
      <alignment horizontal="center"/>
    </xf>
    <xf numFmtId="42" fontId="43" fillId="14" borderId="82" xfId="16" applyNumberFormat="1" applyFont="1" applyFill="1" applyBorder="1" applyAlignment="1" applyProtection="1">
      <alignment horizontal="center"/>
    </xf>
    <xf numFmtId="0" fontId="44" fillId="16" borderId="20" xfId="16" applyFont="1" applyFill="1" applyBorder="1" applyAlignment="1">
      <alignment horizontal="center"/>
    </xf>
    <xf numFmtId="0" fontId="44" fillId="16" borderId="43" xfId="16" applyFont="1" applyFill="1" applyBorder="1" applyAlignment="1">
      <alignment horizontal="center"/>
    </xf>
    <xf numFmtId="0" fontId="44" fillId="16" borderId="68" xfId="16" applyFont="1" applyFill="1" applyBorder="1" applyAlignment="1">
      <alignment horizontal="center"/>
    </xf>
    <xf numFmtId="42" fontId="43" fillId="14" borderId="54" xfId="16" applyNumberFormat="1" applyFont="1" applyFill="1" applyBorder="1" applyAlignment="1" applyProtection="1">
      <alignment horizontal="center"/>
    </xf>
    <xf numFmtId="42" fontId="43" fillId="14" borderId="83" xfId="16" applyNumberFormat="1" applyFont="1" applyFill="1" applyBorder="1" applyAlignment="1" applyProtection="1">
      <alignment horizontal="center"/>
    </xf>
    <xf numFmtId="0" fontId="40" fillId="6" borderId="8" xfId="0" applyFont="1" applyFill="1" applyBorder="1" applyAlignment="1">
      <alignment horizontal="center" vertical="center" wrapText="1"/>
    </xf>
    <xf numFmtId="0" fontId="40" fillId="6" borderId="6" xfId="0" applyFont="1" applyFill="1" applyBorder="1" applyAlignment="1">
      <alignment horizontal="center" vertical="center" wrapText="1"/>
    </xf>
    <xf numFmtId="0" fontId="40" fillId="6" borderId="9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38" fillId="2" borderId="17" xfId="0" applyFont="1" applyFill="1" applyBorder="1" applyAlignment="1">
      <alignment horizontal="right" wrapText="1"/>
    </xf>
    <xf numFmtId="0" fontId="38" fillId="2" borderId="87" xfId="0" applyFont="1" applyFill="1" applyBorder="1" applyAlignment="1">
      <alignment horizontal="right" wrapText="1"/>
    </xf>
    <xf numFmtId="0" fontId="38" fillId="2" borderId="88" xfId="0" applyFont="1" applyFill="1" applyBorder="1" applyAlignment="1">
      <alignment horizontal="right" wrapText="1"/>
    </xf>
    <xf numFmtId="0" fontId="38" fillId="2" borderId="66" xfId="0" applyFont="1" applyFill="1" applyBorder="1" applyAlignment="1">
      <alignment horizontal="right" wrapText="1"/>
    </xf>
    <xf numFmtId="0" fontId="38" fillId="2" borderId="67" xfId="0" applyFont="1" applyFill="1" applyBorder="1" applyAlignment="1">
      <alignment horizontal="right" wrapText="1"/>
    </xf>
    <xf numFmtId="0" fontId="38" fillId="2" borderId="68" xfId="0" applyFont="1" applyFill="1" applyBorder="1" applyAlignment="1">
      <alignment horizontal="right" wrapText="1"/>
    </xf>
    <xf numFmtId="0" fontId="38" fillId="2" borderId="18" xfId="0" applyFont="1" applyFill="1" applyBorder="1" applyAlignment="1">
      <alignment horizontal="right" wrapText="1"/>
    </xf>
    <xf numFmtId="0" fontId="38" fillId="2" borderId="6" xfId="0" applyFont="1" applyFill="1" applyBorder="1" applyAlignment="1">
      <alignment horizontal="right" wrapText="1"/>
    </xf>
    <xf numFmtId="0" fontId="38" fillId="2" borderId="84" xfId="0" applyFont="1" applyFill="1" applyBorder="1" applyAlignment="1">
      <alignment horizontal="right" wrapText="1"/>
    </xf>
    <xf numFmtId="0" fontId="16" fillId="16" borderId="66" xfId="13" applyFont="1" applyFill="1" applyBorder="1" applyAlignment="1">
      <alignment horizontal="center"/>
    </xf>
    <xf numFmtId="0" fontId="16" fillId="16" borderId="67" xfId="13" applyFont="1" applyFill="1" applyBorder="1" applyAlignment="1">
      <alignment horizontal="center"/>
    </xf>
    <xf numFmtId="0" fontId="16" fillId="16" borderId="68" xfId="13" applyFont="1" applyFill="1" applyBorder="1" applyAlignment="1">
      <alignment horizontal="center"/>
    </xf>
    <xf numFmtId="0" fontId="18" fillId="6" borderId="18" xfId="13" applyFont="1" applyFill="1" applyBorder="1" applyAlignment="1">
      <alignment horizontal="center"/>
    </xf>
    <xf numFmtId="0" fontId="18" fillId="6" borderId="6" xfId="13" applyFont="1" applyFill="1" applyBorder="1" applyAlignment="1">
      <alignment horizontal="center"/>
    </xf>
    <xf numFmtId="0" fontId="18" fillId="6" borderId="5" xfId="13" applyFont="1" applyFill="1" applyBorder="1" applyAlignment="1">
      <alignment horizontal="center"/>
    </xf>
    <xf numFmtId="0" fontId="18" fillId="6" borderId="33" xfId="13" applyFont="1" applyFill="1" applyBorder="1" applyAlignment="1">
      <alignment horizontal="center"/>
    </xf>
    <xf numFmtId="0" fontId="18" fillId="6" borderId="85" xfId="13" applyFont="1" applyFill="1" applyBorder="1" applyAlignment="1">
      <alignment horizontal="center"/>
    </xf>
    <xf numFmtId="0" fontId="18" fillId="6" borderId="40" xfId="13" applyFont="1" applyFill="1" applyBorder="1" applyAlignment="1">
      <alignment horizontal="center"/>
    </xf>
    <xf numFmtId="0" fontId="18" fillId="6" borderId="38" xfId="13" applyFont="1" applyFill="1" applyBorder="1" applyAlignment="1">
      <alignment horizontal="center" wrapText="1"/>
    </xf>
    <xf numFmtId="0" fontId="18" fillId="6" borderId="86" xfId="13" applyFont="1" applyFill="1" applyBorder="1" applyAlignment="1">
      <alignment horizontal="center" wrapText="1"/>
    </xf>
  </cellXfs>
  <cellStyles count="20">
    <cellStyle name="Accent2" xfId="18" builtinId="33"/>
    <cellStyle name="Accent4" xfId="19" builtinId="41"/>
    <cellStyle name="Bad" xfId="17" builtinId="27"/>
    <cellStyle name="Comma" xfId="1" builtinId="3"/>
    <cellStyle name="Comma 2" xfId="2"/>
    <cellStyle name="Comma 3" xfId="3"/>
    <cellStyle name="Currency" xfId="4" builtinId="4"/>
    <cellStyle name="Currency 2" xfId="5"/>
    <cellStyle name="Normal" xfId="0" builtinId="0"/>
    <cellStyle name="Normal 2" xfId="6"/>
    <cellStyle name="Normal 2 2" xfId="7"/>
    <cellStyle name="Normal 2 3" xfId="8"/>
    <cellStyle name="Normal 2 4" xfId="9"/>
    <cellStyle name="Normal 2 4 2" xfId="10"/>
    <cellStyle name="Normal 3" xfId="11"/>
    <cellStyle name="Normal 4" xfId="12"/>
    <cellStyle name="Normal 5" xfId="13"/>
    <cellStyle name="Normal 6" xfId="14"/>
    <cellStyle name="Normal 7" xfId="15"/>
    <cellStyle name="Normal 8" xfId="16"/>
  </cellStyles>
  <dxfs count="22"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0</xdr:rowOff>
        </xdr:from>
        <xdr:to>
          <xdr:col>1</xdr:col>
          <xdr:colOff>485775</xdr:colOff>
          <xdr:row>3</xdr:row>
          <xdr:rowOff>257175</xdr:rowOff>
        </xdr:to>
        <xdr:sp macro="" textlink="">
          <xdr:nvSpPr>
            <xdr:cNvPr id="21505" name="CommandButton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CR\Various_Bureau_Directories\VAP_SN_Program\VAP2_Applications\VAP_2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hull"/>
      <sheetName val="Exec Sum_1"/>
      <sheetName val="Exec Sum_2"/>
      <sheetName val="Exec Sum_3"/>
      <sheetName val="Exec Sum_4"/>
      <sheetName val="Master"/>
      <sheetName val="hosp_zscores"/>
      <sheetName val="NH_zscores"/>
      <sheetName val="om_hosp"/>
      <sheetName val="om_nh"/>
      <sheetName val="om_chha"/>
      <sheetName val="om_dtc"/>
      <sheetName val="crosswalk"/>
      <sheetName val="Key"/>
      <sheetName val="Analysts"/>
      <sheetName val="Score List"/>
      <sheetName val="dtc group"/>
      <sheetName val="Hosp List"/>
      <sheetName val="DTC List"/>
      <sheetName val="NH List"/>
      <sheetName val="CHHA List"/>
      <sheetName val="VAP Scoring Summary-FD &amp; CAH"/>
      <sheetName val="VAP Score only eval yearly"/>
      <sheetName val="Score sort"/>
      <sheetName val="OHSM Scores"/>
      <sheetName val="BVAPR Scores"/>
      <sheetName val="Combined Scores"/>
      <sheetName val="Sheet1"/>
      <sheetName val="UPL Calculation"/>
      <sheetName val="Award List (data)"/>
      <sheetName val="SCORED-PRELIM USE"/>
      <sheetName val="Financially Disadvantaged NH"/>
      <sheetName val="NYPHRM REGION KEY"/>
      <sheetName val="Filter-Sort  List"/>
      <sheetName val="Not receiving funds list"/>
      <sheetName val="Summary by 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A4">
            <v>101000</v>
          </cell>
          <cell r="B4" t="str">
            <v>ALBANY MED CTR</v>
          </cell>
          <cell r="C4">
            <v>3.1882374182903392E-2</v>
          </cell>
        </row>
        <row r="5">
          <cell r="A5">
            <v>101003</v>
          </cell>
          <cell r="B5" t="str">
            <v>MEMORIAL HOSP / ALBANY</v>
          </cell>
          <cell r="C5">
            <v>2.5066073533696965E-3</v>
          </cell>
        </row>
        <row r="6">
          <cell r="A6">
            <v>101004</v>
          </cell>
          <cell r="B6" t="str">
            <v>ST PETERS HOSPITAL</v>
          </cell>
          <cell r="C6">
            <v>4.010427781730929E-2</v>
          </cell>
        </row>
        <row r="7">
          <cell r="A7">
            <v>101005</v>
          </cell>
          <cell r="B7" t="str">
            <v>ALB MED CTR SO CLINICAL</v>
          </cell>
          <cell r="C7">
            <v>0.24815156168179836</v>
          </cell>
        </row>
        <row r="8">
          <cell r="A8">
            <v>226700</v>
          </cell>
          <cell r="B8" t="str">
            <v>CUBA MEMORIAL HOSP</v>
          </cell>
          <cell r="C8">
            <v>-2.4452886694406342E-2</v>
          </cell>
        </row>
        <row r="9">
          <cell r="A9">
            <v>228000</v>
          </cell>
          <cell r="B9" t="str">
            <v>JONES MEMORIAL HOSP</v>
          </cell>
          <cell r="C9">
            <v>-5.644281159504301E-2</v>
          </cell>
        </row>
        <row r="10">
          <cell r="A10">
            <v>301001</v>
          </cell>
          <cell r="B10" t="str">
            <v>OUR LADY OF LOURDES</v>
          </cell>
          <cell r="C10">
            <v>5.5648189440054056E-2</v>
          </cell>
        </row>
        <row r="11">
          <cell r="A11">
            <v>303001</v>
          </cell>
          <cell r="B11" t="str">
            <v>UNITED HEALTH SERVICES</v>
          </cell>
          <cell r="C11">
            <v>2.6660155615464844E-2</v>
          </cell>
        </row>
        <row r="12">
          <cell r="A12">
            <v>401001</v>
          </cell>
          <cell r="B12" t="str">
            <v>OLEAN GENERAL HOSP</v>
          </cell>
          <cell r="C12">
            <v>2.2814037688493525E-2</v>
          </cell>
        </row>
        <row r="13">
          <cell r="A13">
            <v>427000</v>
          </cell>
          <cell r="B13" t="str">
            <v>TLC HEALTH NETWORK</v>
          </cell>
          <cell r="C13">
            <v>-7.0249808135920175E-2</v>
          </cell>
        </row>
        <row r="14">
          <cell r="A14">
            <v>501000</v>
          </cell>
          <cell r="B14" t="str">
            <v>AUBURN COMMUNITY HOSP</v>
          </cell>
          <cell r="C14">
            <v>3.6852688544392699E-2</v>
          </cell>
        </row>
        <row r="15">
          <cell r="A15">
            <v>601000</v>
          </cell>
          <cell r="B15" t="str">
            <v>BROOKS MEMORIAL HOSP</v>
          </cell>
          <cell r="C15">
            <v>5.4747184892554319E-2</v>
          </cell>
        </row>
        <row r="16">
          <cell r="A16">
            <v>602001</v>
          </cell>
          <cell r="B16" t="str">
            <v>WOMANS CHRISTIAN ASSOC</v>
          </cell>
          <cell r="C16">
            <v>1.1474676370353737E-2</v>
          </cell>
        </row>
        <row r="17">
          <cell r="A17">
            <v>632000</v>
          </cell>
          <cell r="B17" t="str">
            <v>WESTFIELD MEM HOSP</v>
          </cell>
          <cell r="C17">
            <v>-0.1199319152631179</v>
          </cell>
        </row>
        <row r="18">
          <cell r="A18">
            <v>701000</v>
          </cell>
          <cell r="B18" t="str">
            <v>ARNOT OGDEN MED CTR</v>
          </cell>
          <cell r="C18">
            <v>1.8627467018412305E-2</v>
          </cell>
        </row>
        <row r="19">
          <cell r="A19">
            <v>701001</v>
          </cell>
          <cell r="B19" t="str">
            <v>ST JOSEPHS / ELMIRA</v>
          </cell>
          <cell r="C19">
            <v>-6.1668571065441651E-2</v>
          </cell>
        </row>
        <row r="20">
          <cell r="A20">
            <v>824000</v>
          </cell>
          <cell r="B20" t="str">
            <v>CHENANGO MEM HOSP</v>
          </cell>
          <cell r="C20">
            <v>1.3049484795299623E-2</v>
          </cell>
        </row>
        <row r="21">
          <cell r="A21">
            <v>901001</v>
          </cell>
          <cell r="B21" t="str">
            <v>CHAMPLAIN VALLEY PHYSICIANS</v>
          </cell>
          <cell r="C21">
            <v>2.2706623223185157E-2</v>
          </cell>
        </row>
        <row r="22">
          <cell r="A22">
            <v>1001000</v>
          </cell>
          <cell r="B22" t="str">
            <v>COLUMBIA MEMORIAL</v>
          </cell>
          <cell r="C22">
            <v>-1.2075012530124167E-3</v>
          </cell>
        </row>
        <row r="23">
          <cell r="A23">
            <v>1101000</v>
          </cell>
          <cell r="B23" t="str">
            <v>CORTLAND REGIONAL MED CTR</v>
          </cell>
          <cell r="C23">
            <v>1.8945507627563685E-2</v>
          </cell>
        </row>
        <row r="24">
          <cell r="A24">
            <v>1226701</v>
          </cell>
          <cell r="B24" t="str">
            <v>MARGARETVILLE HOSP</v>
          </cell>
          <cell r="C24">
            <v>2.0393894509470933E-2</v>
          </cell>
        </row>
        <row r="25">
          <cell r="A25">
            <v>1227001</v>
          </cell>
          <cell r="B25" t="str">
            <v>TRI TOWN REGIONAL HLTHCARE</v>
          </cell>
          <cell r="C25">
            <v>3.8676965187098896E-3</v>
          </cell>
        </row>
        <row r="26">
          <cell r="A26">
            <v>1229700</v>
          </cell>
          <cell r="B26" t="str">
            <v>DELAWARE VALLEY HOSP</v>
          </cell>
          <cell r="C26">
            <v>7.7359153427925653E-2</v>
          </cell>
        </row>
        <row r="27">
          <cell r="A27">
            <v>1254700</v>
          </cell>
          <cell r="B27" t="str">
            <v>O'CONNOR HOSPITAL</v>
          </cell>
          <cell r="C27">
            <v>4.0711745108921102E-2</v>
          </cell>
        </row>
        <row r="28">
          <cell r="A28">
            <v>1302000</v>
          </cell>
          <cell r="B28" t="str">
            <v>ST FRANCIS / POUGH</v>
          </cell>
          <cell r="C28">
            <v>-2.8296294629395969E-2</v>
          </cell>
        </row>
        <row r="29">
          <cell r="A29">
            <v>1302001</v>
          </cell>
          <cell r="B29" t="str">
            <v>VASSAR BROTHERS MED CTR</v>
          </cell>
          <cell r="C29">
            <v>3.3464494136556049E-2</v>
          </cell>
        </row>
        <row r="30">
          <cell r="A30">
            <v>1327000</v>
          </cell>
          <cell r="B30" t="str">
            <v>NORTHERN DUTCHESS HOSP</v>
          </cell>
          <cell r="C30">
            <v>5.8727869779202184E-2</v>
          </cell>
        </row>
        <row r="31">
          <cell r="A31">
            <v>1401002</v>
          </cell>
          <cell r="B31" t="str">
            <v>KALEIDA/WOMEN AND CHILDREN</v>
          </cell>
          <cell r="C31">
            <v>4.8958948924867296E-2</v>
          </cell>
        </row>
        <row r="32">
          <cell r="A32">
            <v>1401005</v>
          </cell>
          <cell r="B32" t="str">
            <v>ERIE COUNTY MED CTR</v>
          </cell>
          <cell r="C32">
            <v>2.0228620266029267E-3</v>
          </cell>
        </row>
        <row r="33">
          <cell r="A33">
            <v>1401006</v>
          </cell>
          <cell r="B33" t="str">
            <v>SHEEHAN MEMORIAL</v>
          </cell>
          <cell r="C33">
            <v>1.9536476568302617E-2</v>
          </cell>
        </row>
        <row r="34">
          <cell r="A34">
            <v>1401008</v>
          </cell>
          <cell r="B34" t="str">
            <v>MERCY HOSP OF BUFFALO</v>
          </cell>
          <cell r="C34">
            <v>3.6401299218036066E-2</v>
          </cell>
        </row>
        <row r="35">
          <cell r="A35">
            <v>1401010</v>
          </cell>
          <cell r="B35" t="str">
            <v xml:space="preserve">ROSWELL PARK  </v>
          </cell>
          <cell r="C35">
            <v>-4.2360072410540621E-2</v>
          </cell>
        </row>
        <row r="36">
          <cell r="A36">
            <v>1401013</v>
          </cell>
          <cell r="B36" t="str">
            <v>SISTERS OF CHARITY HOSP</v>
          </cell>
          <cell r="C36">
            <v>4.8341982435562807E-2</v>
          </cell>
        </row>
        <row r="37">
          <cell r="A37">
            <v>1401014</v>
          </cell>
          <cell r="B37" t="str">
            <v>KALEIDA HEALTH</v>
          </cell>
          <cell r="C37">
            <v>1.2757113592141878E-2</v>
          </cell>
        </row>
        <row r="38">
          <cell r="A38">
            <v>1404000</v>
          </cell>
          <cell r="B38" t="str">
            <v>KENMORE MERCY HOSP</v>
          </cell>
          <cell r="C38">
            <v>4.5224114951769858E-3</v>
          </cell>
        </row>
        <row r="39">
          <cell r="A39">
            <v>1427000</v>
          </cell>
          <cell r="B39" t="str">
            <v>BERTRAND CHAFFEE HOSP</v>
          </cell>
          <cell r="C39">
            <v>5.4644298133545668E-2</v>
          </cell>
        </row>
        <row r="40">
          <cell r="A40">
            <v>1552701</v>
          </cell>
          <cell r="B40" t="str">
            <v>ELIZABETHTOWN COMM HOSP</v>
          </cell>
          <cell r="C40">
            <v>-1.0058030040740946E-2</v>
          </cell>
        </row>
        <row r="41">
          <cell r="A41">
            <v>1564701</v>
          </cell>
          <cell r="B41" t="str">
            <v>MOSES-LUDINGTON HOSP</v>
          </cell>
          <cell r="C41">
            <v>2.6004192965508099E-2</v>
          </cell>
        </row>
        <row r="42">
          <cell r="A42">
            <v>1623001</v>
          </cell>
          <cell r="B42" t="str">
            <v>ADIRONDACK MEDICAL CTR</v>
          </cell>
          <cell r="C42">
            <v>1.9919986455748918E-2</v>
          </cell>
        </row>
        <row r="43">
          <cell r="A43">
            <v>1624000</v>
          </cell>
          <cell r="B43" t="str">
            <v>ALICE HYDE MED CTR</v>
          </cell>
          <cell r="C43">
            <v>-4.2770587197479507E-3</v>
          </cell>
        </row>
        <row r="44">
          <cell r="A44">
            <v>1701000</v>
          </cell>
          <cell r="B44" t="str">
            <v>NATHAN LITTAUER HOSP</v>
          </cell>
          <cell r="C44">
            <v>2.8128642228887456E-2</v>
          </cell>
        </row>
        <row r="45">
          <cell r="A45">
            <v>1801000</v>
          </cell>
          <cell r="B45" t="str">
            <v>UNITED MEMORIAL MED CTR</v>
          </cell>
          <cell r="C45">
            <v>5.6492110315307084E-2</v>
          </cell>
        </row>
        <row r="46">
          <cell r="A46">
            <v>2129700</v>
          </cell>
          <cell r="B46" t="str">
            <v>LITTLE FALLS HOSPITAL</v>
          </cell>
          <cell r="C46">
            <v>-3.4622743604653144E-2</v>
          </cell>
        </row>
        <row r="47">
          <cell r="A47">
            <v>2201000</v>
          </cell>
          <cell r="B47" t="str">
            <v>SAMARITAN MED CTR</v>
          </cell>
          <cell r="C47">
            <v>7.0788515947322606E-2</v>
          </cell>
        </row>
        <row r="48">
          <cell r="A48">
            <v>2221700</v>
          </cell>
          <cell r="B48" t="str">
            <v>RIVER HOSPITAL, INC</v>
          </cell>
          <cell r="C48">
            <v>-7.2269509987653871E-2</v>
          </cell>
        </row>
        <row r="49">
          <cell r="A49">
            <v>2238001</v>
          </cell>
          <cell r="B49" t="str">
            <v>CARTHAGE AREA HOSP</v>
          </cell>
          <cell r="C49">
            <v>-3.1863861882398148E-2</v>
          </cell>
        </row>
        <row r="50">
          <cell r="A50">
            <v>2424000</v>
          </cell>
          <cell r="B50" t="str">
            <v>LEWIS COUNTY GENERAL</v>
          </cell>
          <cell r="C50">
            <v>-5.4083413877014985E-2</v>
          </cell>
        </row>
        <row r="51">
          <cell r="A51">
            <v>2527000</v>
          </cell>
          <cell r="B51" t="str">
            <v>NICHOLAS H NOYES MEM</v>
          </cell>
          <cell r="C51">
            <v>-1.8809491683740784E-2</v>
          </cell>
        </row>
        <row r="52">
          <cell r="A52">
            <v>2601001</v>
          </cell>
          <cell r="B52" t="str">
            <v>ONEIDA HEALTHCARE CTR</v>
          </cell>
          <cell r="C52">
            <v>1.7731955488934557E-2</v>
          </cell>
        </row>
        <row r="53">
          <cell r="A53">
            <v>2625000</v>
          </cell>
          <cell r="B53" t="str">
            <v>COMMUNITY MEM HOSP</v>
          </cell>
          <cell r="C53">
            <v>-2.7722713534234892E-2</v>
          </cell>
        </row>
        <row r="54">
          <cell r="A54">
            <v>2701001</v>
          </cell>
          <cell r="B54" t="str">
            <v>HIGHLAND OF ROCHESTER</v>
          </cell>
          <cell r="C54">
            <v>4.644004804868055E-2</v>
          </cell>
        </row>
        <row r="55">
          <cell r="A55">
            <v>2701003</v>
          </cell>
          <cell r="B55" t="str">
            <v>ROCHESTER GENERAL HOSP</v>
          </cell>
          <cell r="C55">
            <v>3.0439933089428432E-2</v>
          </cell>
        </row>
        <row r="56">
          <cell r="A56">
            <v>2701005</v>
          </cell>
          <cell r="B56" t="str">
            <v>STRONG MEMORIAL HOSP</v>
          </cell>
          <cell r="C56">
            <v>5.5027996210714157E-2</v>
          </cell>
        </row>
        <row r="57">
          <cell r="A57">
            <v>2701006</v>
          </cell>
          <cell r="B57" t="str">
            <v>MONROE COMMUNITY HOSPITAL</v>
          </cell>
          <cell r="C57">
            <v>3.2973723329352271E-2</v>
          </cell>
        </row>
        <row r="58">
          <cell r="A58">
            <v>2728001</v>
          </cell>
          <cell r="B58" t="str">
            <v>LAKESIDE MEMORIAL HOSP</v>
          </cell>
          <cell r="C58">
            <v>4.7525363413711561E-3</v>
          </cell>
        </row>
        <row r="59">
          <cell r="A59">
            <v>2754001</v>
          </cell>
          <cell r="B59" t="str">
            <v>UNITY HOSPITAL/ROCHESTER, THE</v>
          </cell>
          <cell r="C59">
            <v>1.3948479692740079E-2</v>
          </cell>
        </row>
        <row r="60">
          <cell r="A60">
            <v>2801001</v>
          </cell>
          <cell r="B60" t="str">
            <v>ST MARYS HEALTHCARE</v>
          </cell>
          <cell r="C60">
            <v>6.5672204653040404E-3</v>
          </cell>
        </row>
        <row r="61">
          <cell r="A61">
            <v>2901000</v>
          </cell>
          <cell r="B61" t="str">
            <v>GLEN COVE HOSPITAL</v>
          </cell>
          <cell r="C61">
            <v>5.1407724073140211E-3</v>
          </cell>
        </row>
        <row r="62">
          <cell r="A62">
            <v>2902000</v>
          </cell>
          <cell r="B62" t="str">
            <v>LONG BEACH MED CTR</v>
          </cell>
          <cell r="C62">
            <v>-3.4132804017059704E-2</v>
          </cell>
        </row>
        <row r="63">
          <cell r="A63">
            <v>2908000</v>
          </cell>
          <cell r="B63" t="str">
            <v>WINTHROP UNIVERSITY</v>
          </cell>
          <cell r="C63">
            <v>2.3211797046675361E-2</v>
          </cell>
        </row>
        <row r="64">
          <cell r="A64">
            <v>2909000</v>
          </cell>
          <cell r="B64" t="str">
            <v>MERCY MEDICAL CENTER</v>
          </cell>
          <cell r="C64">
            <v>-1.6240577521516291E-2</v>
          </cell>
        </row>
        <row r="65">
          <cell r="A65">
            <v>2910000</v>
          </cell>
          <cell r="B65" t="str">
            <v>FRANKLIN HOSPITAL</v>
          </cell>
          <cell r="C65">
            <v>-1.0911987809185191E-2</v>
          </cell>
        </row>
        <row r="66">
          <cell r="A66">
            <v>2950001</v>
          </cell>
          <cell r="B66" t="str">
            <v>SOUTH NASSAU COMMUNITIES</v>
          </cell>
          <cell r="C66">
            <v>4.8058582391002864E-2</v>
          </cell>
        </row>
        <row r="67">
          <cell r="A67">
            <v>2950002</v>
          </cell>
          <cell r="B67" t="str">
            <v>NASSAU UNIV MED CTR</v>
          </cell>
          <cell r="C67">
            <v>4.9183468228624141E-2</v>
          </cell>
        </row>
        <row r="68">
          <cell r="A68">
            <v>2951001</v>
          </cell>
          <cell r="B68" t="str">
            <v>NORTH SHORE UNIV HOSP</v>
          </cell>
          <cell r="C68">
            <v>5.039696367763577E-2</v>
          </cell>
        </row>
        <row r="69">
          <cell r="A69">
            <v>2952005</v>
          </cell>
          <cell r="B69" t="str">
            <v>PLAINVIEW HOSPITAL</v>
          </cell>
          <cell r="C69">
            <v>-4.5087136713045668E-3</v>
          </cell>
        </row>
        <row r="70">
          <cell r="A70">
            <v>2952006</v>
          </cell>
          <cell r="B70" t="str">
            <v>ST JOSEPH HOSPITAL</v>
          </cell>
          <cell r="C70">
            <v>1.0464597553285051E-2</v>
          </cell>
        </row>
        <row r="71">
          <cell r="A71">
            <v>2953000</v>
          </cell>
          <cell r="B71" t="str">
            <v>ST FRANCIS / ROSLYN</v>
          </cell>
          <cell r="C71">
            <v>0.14457807473312709</v>
          </cell>
        </row>
        <row r="72">
          <cell r="A72">
            <v>3101000</v>
          </cell>
          <cell r="B72" t="str">
            <v>EASTERN NIAGARA HOSPITAL</v>
          </cell>
          <cell r="C72">
            <v>3.8702034761573821E-2</v>
          </cell>
        </row>
        <row r="73">
          <cell r="A73">
            <v>3102000</v>
          </cell>
          <cell r="B73" t="str">
            <v>NIAGARA FALLS MEMORIAL</v>
          </cell>
          <cell r="C73">
            <v>9.2697631478018735E-3</v>
          </cell>
        </row>
        <row r="74">
          <cell r="A74">
            <v>3121001</v>
          </cell>
          <cell r="B74" t="str">
            <v>MOUNT ST MARYS HOSP HLTH</v>
          </cell>
          <cell r="C74">
            <v>1.2173583381356863E-2</v>
          </cell>
        </row>
        <row r="75">
          <cell r="A75">
            <v>3201002</v>
          </cell>
          <cell r="B75" t="str">
            <v>ROME MEMORIAL HOSPITAL</v>
          </cell>
          <cell r="C75">
            <v>-1.2449806563691069E-2</v>
          </cell>
        </row>
        <row r="76">
          <cell r="A76">
            <v>3202002</v>
          </cell>
          <cell r="B76" t="str">
            <v>ST ELIZABETH MED CTR</v>
          </cell>
          <cell r="C76">
            <v>1.1452717107040673E-2</v>
          </cell>
        </row>
        <row r="77">
          <cell r="A77">
            <v>3202003</v>
          </cell>
          <cell r="B77" t="str">
            <v>FAXTON-ST LUKES HEALTHCARE</v>
          </cell>
          <cell r="C77">
            <v>4.0067018468528557E-3</v>
          </cell>
        </row>
        <row r="78">
          <cell r="A78">
            <v>3301000</v>
          </cell>
          <cell r="B78" t="str">
            <v>COMM-GEN / GTR SYRACUSE</v>
          </cell>
          <cell r="C78">
            <v>-1.3815725010931307E-2</v>
          </cell>
        </row>
        <row r="79">
          <cell r="A79">
            <v>3301007</v>
          </cell>
          <cell r="B79" t="str">
            <v>UNIV HOSP SUNY HLTH SCIENCE</v>
          </cell>
          <cell r="C79">
            <v>8.4417097138487426E-3</v>
          </cell>
        </row>
        <row r="80">
          <cell r="A80">
            <v>3301008</v>
          </cell>
          <cell r="B80" t="str">
            <v>CROUSE HOSPITAL</v>
          </cell>
          <cell r="C80">
            <v>-6.739814977832965E-3</v>
          </cell>
        </row>
        <row r="81">
          <cell r="A81">
            <v>3402000</v>
          </cell>
          <cell r="B81" t="str">
            <v>GENEVA GENERAL HOSP</v>
          </cell>
          <cell r="C81">
            <v>5.0862563742486017E-2</v>
          </cell>
        </row>
        <row r="82">
          <cell r="A82">
            <v>3421000</v>
          </cell>
          <cell r="B82" t="str">
            <v>CLIFTON SPRINGS HOSP</v>
          </cell>
          <cell r="C82">
            <v>2.3036586802967943E-2</v>
          </cell>
        </row>
        <row r="83">
          <cell r="A83">
            <v>3429000</v>
          </cell>
          <cell r="B83" t="str">
            <v>F F THOMPSON HOSPITAL</v>
          </cell>
          <cell r="C83">
            <v>-5.203519498984596E-3</v>
          </cell>
        </row>
        <row r="84">
          <cell r="A84">
            <v>3522000</v>
          </cell>
          <cell r="B84" t="str">
            <v>ST LUKES CORNWALL</v>
          </cell>
          <cell r="C84">
            <v>1.4875922415851469E-2</v>
          </cell>
        </row>
        <row r="85">
          <cell r="A85">
            <v>3523000</v>
          </cell>
          <cell r="B85" t="str">
            <v>ORANGE REGIONAL MED CTR</v>
          </cell>
          <cell r="C85">
            <v>-2.7948531924498154E-2</v>
          </cell>
        </row>
        <row r="86">
          <cell r="A86">
            <v>3529000</v>
          </cell>
          <cell r="B86" t="str">
            <v>ST ANTHONY COMMUNITY HOSP</v>
          </cell>
          <cell r="C86">
            <v>4.0355386372823217E-2</v>
          </cell>
        </row>
        <row r="87">
          <cell r="A87">
            <v>3535001</v>
          </cell>
          <cell r="B87" t="str">
            <v>BON SECOURS COMMUNITY</v>
          </cell>
          <cell r="C87">
            <v>-6.0276228738995526E-2</v>
          </cell>
        </row>
        <row r="88">
          <cell r="A88">
            <v>3622000</v>
          </cell>
          <cell r="B88" t="str">
            <v>MEDINA MEMORIAL HOSPITAL</v>
          </cell>
          <cell r="C88">
            <v>-2.4968619340237693E-2</v>
          </cell>
        </row>
        <row r="89">
          <cell r="A89">
            <v>3702000</v>
          </cell>
          <cell r="B89" t="str">
            <v>OSWEGO HOSPITAL</v>
          </cell>
          <cell r="C89">
            <v>-2.2821380533348923E-2</v>
          </cell>
        </row>
        <row r="90">
          <cell r="A90">
            <v>3801000</v>
          </cell>
          <cell r="B90" t="str">
            <v>AURELIA OSBORN FOX</v>
          </cell>
          <cell r="C90">
            <v>-1.4915755111821642E-2</v>
          </cell>
        </row>
        <row r="91">
          <cell r="A91">
            <v>3824000</v>
          </cell>
          <cell r="B91" t="str">
            <v>MARY IMOGENE BASSETT HOSP</v>
          </cell>
          <cell r="C91">
            <v>-3.0366504927636429E-2</v>
          </cell>
        </row>
        <row r="92">
          <cell r="A92">
            <v>3950000</v>
          </cell>
          <cell r="B92" t="str">
            <v>PUTNAM COMMUNITY HOSPITAL</v>
          </cell>
          <cell r="C92">
            <v>-2.1154980253445511E-3</v>
          </cell>
        </row>
        <row r="93">
          <cell r="A93">
            <v>4102002</v>
          </cell>
          <cell r="B93" t="str">
            <v>SAMARITAN OF TROY</v>
          </cell>
          <cell r="C93">
            <v>3.604312736290935E-2</v>
          </cell>
        </row>
        <row r="94">
          <cell r="A94">
            <v>4102003</v>
          </cell>
          <cell r="B94" t="str">
            <v>SETON HEALTH SYSTEMS</v>
          </cell>
          <cell r="C94">
            <v>2.1418058161097715E-2</v>
          </cell>
        </row>
        <row r="95">
          <cell r="A95">
            <v>4322000</v>
          </cell>
          <cell r="B95" t="str">
            <v>HELEN HAYES HOSPITAL</v>
          </cell>
          <cell r="C95">
            <v>1.8580160283420112E-2</v>
          </cell>
        </row>
        <row r="96">
          <cell r="A96">
            <v>4324000</v>
          </cell>
          <cell r="B96" t="str">
            <v>NYACK HOSPITAL</v>
          </cell>
          <cell r="C96">
            <v>-0.31761198548691771</v>
          </cell>
        </row>
        <row r="97">
          <cell r="A97">
            <v>4329000</v>
          </cell>
          <cell r="B97" t="str">
            <v>GOOD SAM / SUFFERN</v>
          </cell>
          <cell r="C97">
            <v>1.6280189520167871E-2</v>
          </cell>
        </row>
        <row r="98">
          <cell r="A98">
            <v>4353000</v>
          </cell>
          <cell r="B98" t="str">
            <v>SUMMIT PARK HOSPITAL</v>
          </cell>
          <cell r="C98">
            <v>-3.3093529580243433E-2</v>
          </cell>
        </row>
        <row r="99">
          <cell r="A99">
            <v>4401000</v>
          </cell>
          <cell r="B99" t="str">
            <v>CLAXTON-HEPBURN MED CTR</v>
          </cell>
          <cell r="C99">
            <v>-2.7995654429259394E-2</v>
          </cell>
        </row>
        <row r="100">
          <cell r="A100">
            <v>4402000</v>
          </cell>
          <cell r="B100" t="str">
            <v>MASSENA MEMORIAL HOSP</v>
          </cell>
          <cell r="C100">
            <v>1.4669334501373098E-2</v>
          </cell>
        </row>
        <row r="101">
          <cell r="A101">
            <v>4423000</v>
          </cell>
          <cell r="B101" t="str">
            <v>EJ NOBLE / GOUVERNEUR</v>
          </cell>
          <cell r="C101">
            <v>1.1036609110848056E-2</v>
          </cell>
        </row>
        <row r="102">
          <cell r="A102">
            <v>4429000</v>
          </cell>
          <cell r="B102" t="str">
            <v>CANTON-POTSDAM HOSP</v>
          </cell>
          <cell r="C102">
            <v>1.2154910696566582E-3</v>
          </cell>
        </row>
        <row r="103">
          <cell r="A103">
            <v>4458700</v>
          </cell>
          <cell r="B103" t="str">
            <v>CLIFTON-FINE HOSP</v>
          </cell>
          <cell r="C103">
            <v>3.0498116621736727E-2</v>
          </cell>
        </row>
        <row r="104">
          <cell r="A104">
            <v>4501000</v>
          </cell>
          <cell r="B104" t="str">
            <v>SARATOGA HOSPITAL</v>
          </cell>
          <cell r="C104">
            <v>-4.6635482689746162E-2</v>
          </cell>
        </row>
        <row r="105">
          <cell r="A105">
            <v>4601001</v>
          </cell>
          <cell r="B105" t="str">
            <v>ELLIS HOSPITAL</v>
          </cell>
          <cell r="C105">
            <v>5.5812223469632952E-2</v>
          </cell>
        </row>
        <row r="106">
          <cell r="A106">
            <v>4601004</v>
          </cell>
          <cell r="B106" t="str">
            <v>SUNNYVIEW HOSP &amp; REHAB</v>
          </cell>
          <cell r="C106">
            <v>2.1392438741212796E-2</v>
          </cell>
        </row>
        <row r="107">
          <cell r="A107">
            <v>4720001</v>
          </cell>
          <cell r="B107" t="str">
            <v>COBLESKILL REGIONAL HOSP</v>
          </cell>
          <cell r="C107">
            <v>-2.9281919736413604E-2</v>
          </cell>
        </row>
        <row r="108">
          <cell r="A108">
            <v>4823700</v>
          </cell>
          <cell r="B108" t="str">
            <v>SCHUYLER HOSPITAL</v>
          </cell>
          <cell r="C108">
            <v>3.3773638901231966E-2</v>
          </cell>
        </row>
        <row r="109">
          <cell r="A109">
            <v>5001000</v>
          </cell>
          <cell r="B109" t="str">
            <v>CORNING HOSPITAL</v>
          </cell>
          <cell r="C109">
            <v>-2.4886125438163133E-2</v>
          </cell>
        </row>
        <row r="110">
          <cell r="A110">
            <v>5002001</v>
          </cell>
          <cell r="B110" t="str">
            <v>ST JAMES MERCY HOSP</v>
          </cell>
          <cell r="C110">
            <v>0.12074879774747276</v>
          </cell>
        </row>
        <row r="111">
          <cell r="A111">
            <v>5022000</v>
          </cell>
          <cell r="B111" t="str">
            <v>IRA DAVENPORT MEMORIAL</v>
          </cell>
          <cell r="C111">
            <v>-3.512219074924295E-2</v>
          </cell>
        </row>
        <row r="112">
          <cell r="A112">
            <v>5123000</v>
          </cell>
          <cell r="B112" t="str">
            <v>BROOKHAVEN MEM HOSP</v>
          </cell>
          <cell r="C112">
            <v>6.6147241710629842E-2</v>
          </cell>
        </row>
        <row r="113">
          <cell r="A113">
            <v>5126000</v>
          </cell>
          <cell r="B113" t="str">
            <v>SOUTHAMPTON HOSPITAL</v>
          </cell>
          <cell r="C113">
            <v>-2.2589598738740105E-3</v>
          </cell>
        </row>
        <row r="114">
          <cell r="A114">
            <v>5127000</v>
          </cell>
          <cell r="B114" t="str">
            <v>EASTERN LONG ISLAND</v>
          </cell>
          <cell r="C114">
            <v>2.4260005202723912E-2</v>
          </cell>
        </row>
        <row r="115">
          <cell r="A115">
            <v>5149000</v>
          </cell>
          <cell r="B115" t="str">
            <v>JOHN T MATHER MEMORIAL</v>
          </cell>
          <cell r="C115">
            <v>1.4785251563284784E-2</v>
          </cell>
        </row>
        <row r="116">
          <cell r="A116">
            <v>5149001</v>
          </cell>
          <cell r="B116" t="str">
            <v>ST CHARLES HOSPITAL</v>
          </cell>
          <cell r="C116">
            <v>8.2904630553026475E-3</v>
          </cell>
        </row>
        <row r="117">
          <cell r="A117">
            <v>5151001</v>
          </cell>
          <cell r="B117" t="str">
            <v>UNIV AT STONY BROOK</v>
          </cell>
          <cell r="C117">
            <v>4.8871831430615853E-2</v>
          </cell>
        </row>
        <row r="118">
          <cell r="A118">
            <v>5153000</v>
          </cell>
          <cell r="B118" t="str">
            <v>HUNTINGTON HOSPITAL</v>
          </cell>
          <cell r="C118">
            <v>-3.8887827261942232E-2</v>
          </cell>
        </row>
        <row r="119">
          <cell r="A119">
            <v>5154000</v>
          </cell>
          <cell r="B119" t="str">
            <v>SOUTHSIDE HOSPITAL</v>
          </cell>
          <cell r="C119">
            <v>2.9104121736663522E-2</v>
          </cell>
        </row>
        <row r="120">
          <cell r="A120">
            <v>5154001</v>
          </cell>
          <cell r="B120" t="str">
            <v>GOOD SAM / WEST ISLIP</v>
          </cell>
          <cell r="C120">
            <v>1.106078755045011E-2</v>
          </cell>
        </row>
        <row r="121">
          <cell r="A121">
            <v>5155000</v>
          </cell>
          <cell r="B121" t="str">
            <v>PECONIC BAY MEDICAL CTR</v>
          </cell>
          <cell r="C121">
            <v>3.8599023478079489E-2</v>
          </cell>
        </row>
        <row r="122">
          <cell r="A122">
            <v>5157003</v>
          </cell>
          <cell r="B122" t="str">
            <v>ST CATHERINE OF SIENA</v>
          </cell>
          <cell r="C122">
            <v>3.2502576089014766E-2</v>
          </cell>
        </row>
        <row r="123">
          <cell r="A123">
            <v>5263000</v>
          </cell>
          <cell r="B123" t="str">
            <v>CATSKILL REGIONAL MED CTR</v>
          </cell>
          <cell r="C123">
            <v>2.6631076534419394E-2</v>
          </cell>
        </row>
        <row r="124">
          <cell r="A124">
            <v>5263700</v>
          </cell>
          <cell r="B124" t="str">
            <v>CATSKILL REGIONAL / G HERMANN</v>
          </cell>
          <cell r="C124">
            <v>3.3712556546604315E-2</v>
          </cell>
        </row>
        <row r="125">
          <cell r="A125">
            <v>5401001</v>
          </cell>
          <cell r="B125" t="str">
            <v>CAYUGA MEDICAL CENTER</v>
          </cell>
          <cell r="C125">
            <v>0.4544781553142942</v>
          </cell>
        </row>
        <row r="126">
          <cell r="A126">
            <v>5501000</v>
          </cell>
          <cell r="B126" t="str">
            <v>BENEDICTINE HOSPITAL</v>
          </cell>
          <cell r="C126">
            <v>2.8229983551083578E-2</v>
          </cell>
        </row>
        <row r="127">
          <cell r="A127">
            <v>5501001</v>
          </cell>
          <cell r="B127" t="str">
            <v>KINGSTON HOSPITAL</v>
          </cell>
          <cell r="C127">
            <v>-6.2392307498782579E-2</v>
          </cell>
        </row>
        <row r="128">
          <cell r="A128">
            <v>5526700</v>
          </cell>
          <cell r="B128" t="str">
            <v>ELLENVILLE REGIONAL HOSP</v>
          </cell>
          <cell r="C128">
            <v>2.4614032679651874E-2</v>
          </cell>
        </row>
        <row r="129">
          <cell r="A129">
            <v>5601000</v>
          </cell>
          <cell r="B129" t="str">
            <v>GLENS FALLS HOSPITAL</v>
          </cell>
          <cell r="C129">
            <v>5.1395768936952212E-2</v>
          </cell>
        </row>
        <row r="130">
          <cell r="A130">
            <v>5820000</v>
          </cell>
          <cell r="B130" t="str">
            <v>WAYNE HEALTH CARE</v>
          </cell>
          <cell r="C130">
            <v>-5.2579117174235118E-3</v>
          </cell>
        </row>
        <row r="131">
          <cell r="A131">
            <v>5901000</v>
          </cell>
          <cell r="B131" t="str">
            <v>HUDSON VALLEY HOSP CTR</v>
          </cell>
          <cell r="C131">
            <v>4.5602085317531488E-2</v>
          </cell>
        </row>
        <row r="132">
          <cell r="A132">
            <v>5902001</v>
          </cell>
          <cell r="B132" t="str">
            <v>WHITE PLAINS HOSPITAL CTR</v>
          </cell>
          <cell r="C132">
            <v>3.5307804012248888E-2</v>
          </cell>
        </row>
        <row r="133">
          <cell r="A133">
            <v>5902002</v>
          </cell>
          <cell r="B133" t="str">
            <v>BURKE REHAB CTR</v>
          </cell>
          <cell r="C133">
            <v>4.0129709510465352E-3</v>
          </cell>
        </row>
        <row r="134">
          <cell r="A134">
            <v>5903000</v>
          </cell>
          <cell r="B134" t="str">
            <v>MOUNT VERNON HOSPITAL</v>
          </cell>
          <cell r="C134">
            <v>-2.5835983660543609E-2</v>
          </cell>
        </row>
        <row r="135">
          <cell r="A135">
            <v>5904000</v>
          </cell>
          <cell r="B135" t="str">
            <v>SOUND SHORE MED CTR</v>
          </cell>
          <cell r="C135">
            <v>-1.7621453822756431E-2</v>
          </cell>
        </row>
        <row r="136">
          <cell r="A136">
            <v>5907001</v>
          </cell>
          <cell r="B136" t="str">
            <v>ST JOHNS RIVERSIDE HOSP</v>
          </cell>
          <cell r="C136">
            <v>3.9898169994316113E-2</v>
          </cell>
        </row>
        <row r="137">
          <cell r="A137">
            <v>5907002</v>
          </cell>
          <cell r="B137" t="str">
            <v>ST JOSEPHS MEDICAL CENTER</v>
          </cell>
          <cell r="C137">
            <v>-2.8379467855745742E-3</v>
          </cell>
        </row>
        <row r="138">
          <cell r="A138">
            <v>5920000</v>
          </cell>
          <cell r="B138" t="str">
            <v>NORTHERN WESTCHESTER HOSP</v>
          </cell>
          <cell r="C138">
            <v>-1.1448913797572558E-2</v>
          </cell>
        </row>
        <row r="139">
          <cell r="A139">
            <v>5922000</v>
          </cell>
          <cell r="B139" t="str">
            <v>LAWRENCE HOSPITAL</v>
          </cell>
          <cell r="C139">
            <v>3.9597010721594245E-2</v>
          </cell>
        </row>
        <row r="140">
          <cell r="A140">
            <v>5925000</v>
          </cell>
          <cell r="B140" t="str">
            <v>ST JOHNS RH/DOBBS FERRY PAV</v>
          </cell>
          <cell r="C140">
            <v>1.6770154884770058E-2</v>
          </cell>
        </row>
        <row r="141">
          <cell r="A141">
            <v>5932000</v>
          </cell>
          <cell r="B141" t="str">
            <v>PHELPS MEMORIAL HOSP</v>
          </cell>
          <cell r="C141">
            <v>2.1112735146610745E-2</v>
          </cell>
        </row>
        <row r="142">
          <cell r="A142">
            <v>5957000</v>
          </cell>
          <cell r="B142" t="str">
            <v>BLYTHEDALE CHILDRENS HOSP</v>
          </cell>
          <cell r="C142">
            <v>0.12478445510746311</v>
          </cell>
        </row>
        <row r="143">
          <cell r="A143">
            <v>5957001</v>
          </cell>
          <cell r="B143" t="str">
            <v>WESTCHESTER MED CTR</v>
          </cell>
          <cell r="C143">
            <v>1.0106446118729873E-2</v>
          </cell>
        </row>
        <row r="144">
          <cell r="A144">
            <v>6027000</v>
          </cell>
          <cell r="B144" t="str">
            <v>WYOMING CO COMMUNITY HOSP</v>
          </cell>
          <cell r="C144">
            <v>-6.3153803149628707E-2</v>
          </cell>
        </row>
        <row r="145">
          <cell r="A145">
            <v>6120700</v>
          </cell>
          <cell r="B145" t="str">
            <v>SOLDIERS AND SAILORS MEMORIAL</v>
          </cell>
          <cell r="C145">
            <v>-3.2322658871187931E-2</v>
          </cell>
        </row>
        <row r="146">
          <cell r="A146">
            <v>7000001</v>
          </cell>
          <cell r="B146" t="str">
            <v>BRONX-LEBANON HOSP CTR</v>
          </cell>
          <cell r="C146">
            <v>1.1340687726416903E-2</v>
          </cell>
        </row>
        <row r="147">
          <cell r="A147">
            <v>7000002</v>
          </cell>
          <cell r="B147" t="str">
            <v>JACOBI MEDICAL CENTER</v>
          </cell>
          <cell r="C147">
            <v>-0.1248013791410288</v>
          </cell>
        </row>
        <row r="148">
          <cell r="A148">
            <v>7000006</v>
          </cell>
          <cell r="B148" t="str">
            <v>MONTEFIORE MED CTR</v>
          </cell>
          <cell r="C148">
            <v>1.5861728039548519E-2</v>
          </cell>
        </row>
        <row r="149">
          <cell r="A149">
            <v>7000008</v>
          </cell>
          <cell r="B149" t="str">
            <v>LINCOLN MEDICAL</v>
          </cell>
          <cell r="C149">
            <v>-0.13120108776839609</v>
          </cell>
        </row>
        <row r="150">
          <cell r="A150">
            <v>7000011</v>
          </cell>
          <cell r="B150" t="str">
            <v>CALVARY HOSPITAL</v>
          </cell>
          <cell r="C150">
            <v>-6.3860628005473957E-2</v>
          </cell>
        </row>
        <row r="151">
          <cell r="A151">
            <v>7000014</v>
          </cell>
          <cell r="B151" t="str">
            <v>ST BARNABAS HOSPITAL</v>
          </cell>
          <cell r="C151">
            <v>-2.274873929443752E-2</v>
          </cell>
        </row>
        <row r="152">
          <cell r="A152">
            <v>7000024</v>
          </cell>
          <cell r="B152" t="str">
            <v>NORTH CENTRAL BRONX</v>
          </cell>
          <cell r="C152">
            <v>-0.14185340423156784</v>
          </cell>
        </row>
        <row r="153">
          <cell r="A153">
            <v>7000025</v>
          </cell>
          <cell r="B153" t="str">
            <v>NY WESTCHESTER SQUARE</v>
          </cell>
          <cell r="C153">
            <v>-2.5125272354220352E-2</v>
          </cell>
        </row>
        <row r="154">
          <cell r="A154">
            <v>7001002</v>
          </cell>
          <cell r="B154" t="str">
            <v>BROOKDALE HOSP MED CTR</v>
          </cell>
          <cell r="C154">
            <v>-0.1454933442962256</v>
          </cell>
        </row>
        <row r="155">
          <cell r="A155">
            <v>7001003</v>
          </cell>
          <cell r="B155" t="str">
            <v>BROOKLYN HOSPITAL</v>
          </cell>
          <cell r="C155">
            <v>0.10478255478268389</v>
          </cell>
        </row>
        <row r="156">
          <cell r="A156">
            <v>7001008</v>
          </cell>
          <cell r="B156" t="str">
            <v>NY COMMUNITY / BROOKLYN</v>
          </cell>
          <cell r="C156">
            <v>3.9206042032269593E-2</v>
          </cell>
        </row>
        <row r="157">
          <cell r="A157">
            <v>7001009</v>
          </cell>
          <cell r="B157" t="str">
            <v>CONEY ISLAND HOSPITAL</v>
          </cell>
          <cell r="C157">
            <v>0.33998988178845141</v>
          </cell>
        </row>
        <row r="158">
          <cell r="A158">
            <v>7001016</v>
          </cell>
          <cell r="B158" t="str">
            <v>KINGS COUNTY HOSP CTR</v>
          </cell>
          <cell r="C158">
            <v>-0.15703039455160137</v>
          </cell>
        </row>
        <row r="159">
          <cell r="A159">
            <v>7001017</v>
          </cell>
          <cell r="B159" t="str">
            <v>LONG ISLAND COLLEGE</v>
          </cell>
          <cell r="C159">
            <v>-0.14632200402494797</v>
          </cell>
        </row>
        <row r="160">
          <cell r="A160">
            <v>7001019</v>
          </cell>
          <cell r="B160" t="str">
            <v>LUTHERAN MEDICAL CTR</v>
          </cell>
          <cell r="C160">
            <v>1.3473159760270307E-2</v>
          </cell>
        </row>
        <row r="161">
          <cell r="A161">
            <v>7001020</v>
          </cell>
          <cell r="B161" t="str">
            <v>MAIMONIDES MED CTR</v>
          </cell>
          <cell r="C161">
            <v>-8.5024271117916217E-2</v>
          </cell>
        </row>
        <row r="162">
          <cell r="A162">
            <v>7001021</v>
          </cell>
          <cell r="B162" t="str">
            <v>NY METHODIST / BROOKLYN</v>
          </cell>
          <cell r="C162">
            <v>-1.5555253793694337E-3</v>
          </cell>
        </row>
        <row r="163">
          <cell r="A163">
            <v>7001024</v>
          </cell>
          <cell r="B163" t="str">
            <v>ST JOHNS EPISCOPAL SO SHORE</v>
          </cell>
          <cell r="C163">
            <v>1.7663610660295634E-2</v>
          </cell>
        </row>
        <row r="164">
          <cell r="A164">
            <v>7001033</v>
          </cell>
          <cell r="B164" t="str">
            <v>KINGSBROOK JEWISH MED CTR</v>
          </cell>
          <cell r="C164">
            <v>5.0585618696724439E-3</v>
          </cell>
        </row>
        <row r="165">
          <cell r="A165">
            <v>7001035</v>
          </cell>
          <cell r="B165" t="str">
            <v>WYCKOFF HEIGHTS HOSP</v>
          </cell>
          <cell r="C165">
            <v>-3.3129061065046261E-2</v>
          </cell>
        </row>
        <row r="166">
          <cell r="A166">
            <v>7001037</v>
          </cell>
          <cell r="B166" t="str">
            <v>STATE UNIV/DOWNSTATE</v>
          </cell>
          <cell r="C166">
            <v>-3.9764409476377074E-3</v>
          </cell>
        </row>
        <row r="167">
          <cell r="A167">
            <v>7001041</v>
          </cell>
          <cell r="B167" t="str">
            <v>BETH ISRAEL/KINGS HIGHWAY</v>
          </cell>
          <cell r="C167">
            <v>0.17723434583495307</v>
          </cell>
        </row>
        <row r="168">
          <cell r="A168">
            <v>7001045</v>
          </cell>
          <cell r="B168" t="str">
            <v>WOODHULL MEDICAL</v>
          </cell>
          <cell r="C168">
            <v>-0.14378749329162543</v>
          </cell>
        </row>
        <row r="169">
          <cell r="A169">
            <v>7001046</v>
          </cell>
          <cell r="B169" t="str">
            <v>INTERFAITH MED CTR</v>
          </cell>
          <cell r="C169">
            <v>-0.12216956454109236</v>
          </cell>
        </row>
        <row r="170">
          <cell r="A170">
            <v>7002000</v>
          </cell>
          <cell r="B170" t="str">
            <v>NEW YORK DOWNTOWN HOSP</v>
          </cell>
          <cell r="C170">
            <v>5.7279945118789873E-2</v>
          </cell>
        </row>
        <row r="171">
          <cell r="A171">
            <v>7002001</v>
          </cell>
          <cell r="B171" t="str">
            <v>BELLEVUE HOSPITAL CTR</v>
          </cell>
          <cell r="C171">
            <v>-0.16427164214745635</v>
          </cell>
        </row>
        <row r="172">
          <cell r="A172">
            <v>7002002</v>
          </cell>
          <cell r="B172" t="str">
            <v>BETH ISRAEL MED CTR</v>
          </cell>
          <cell r="C172">
            <v>-4.6321910602856279E-4</v>
          </cell>
        </row>
        <row r="173">
          <cell r="A173">
            <v>7002009</v>
          </cell>
          <cell r="B173" t="str">
            <v>HARLEM HOSPITAL CTR</v>
          </cell>
          <cell r="C173">
            <v>-0.21443354991156321</v>
          </cell>
        </row>
        <row r="174">
          <cell r="A174">
            <v>7002012</v>
          </cell>
          <cell r="B174" t="str">
            <v>HOSP FOR SPECIAL SURGERY</v>
          </cell>
          <cell r="C174">
            <v>5.8964257512357572E-2</v>
          </cell>
        </row>
        <row r="175">
          <cell r="A175">
            <v>7002017</v>
          </cell>
          <cell r="B175" t="str">
            <v>LENOX HILL HOSPITAL</v>
          </cell>
          <cell r="C175">
            <v>-2.184390498648878E-2</v>
          </cell>
        </row>
        <row r="176">
          <cell r="A176">
            <v>7002020</v>
          </cell>
          <cell r="B176" t="str">
            <v>MEMORIAL HOSP FOR CANCER</v>
          </cell>
          <cell r="C176">
            <v>2.7743891321254596E-2</v>
          </cell>
        </row>
        <row r="177">
          <cell r="A177">
            <v>7002021</v>
          </cell>
          <cell r="B177" t="str">
            <v>METROPOLITAN HOSPITAL CTR</v>
          </cell>
          <cell r="C177">
            <v>-0.18046941614394857</v>
          </cell>
        </row>
        <row r="178">
          <cell r="A178">
            <v>7002024</v>
          </cell>
          <cell r="B178" t="str">
            <v>MOUNT SINAI HOSPITAL</v>
          </cell>
          <cell r="C178">
            <v>4.2532485123277411E-2</v>
          </cell>
        </row>
        <row r="179">
          <cell r="A179">
            <v>7002026</v>
          </cell>
          <cell r="B179" t="str">
            <v>NY EYE &amp; EAR INFIRMARY</v>
          </cell>
          <cell r="C179">
            <v>3.8883804156827115E-2</v>
          </cell>
        </row>
        <row r="180">
          <cell r="A180">
            <v>7002031</v>
          </cell>
          <cell r="B180" t="str">
            <v>ROCKEFELLER UNIVERSITY</v>
          </cell>
          <cell r="C180">
            <v>1.3470135130271545E-2</v>
          </cell>
        </row>
        <row r="181">
          <cell r="A181">
            <v>7002032</v>
          </cell>
          <cell r="B181" t="str">
            <v>ST LUKES / ROOSEVELT</v>
          </cell>
          <cell r="C181">
            <v>-5.1497284637306358E-2</v>
          </cell>
        </row>
        <row r="182">
          <cell r="A182">
            <v>7002050</v>
          </cell>
          <cell r="B182" t="str">
            <v>GOLDWATER MEM HOSP</v>
          </cell>
          <cell r="C182">
            <v>0.23101822929171301</v>
          </cell>
        </row>
        <row r="183">
          <cell r="A183">
            <v>7002051</v>
          </cell>
          <cell r="B183" t="str">
            <v>COLER MEMORIAL HOSP</v>
          </cell>
          <cell r="C183">
            <v>0.44639598072479014</v>
          </cell>
        </row>
        <row r="184">
          <cell r="A184">
            <v>7002052</v>
          </cell>
          <cell r="B184" t="str">
            <v>NORTH GENERAL HOSP</v>
          </cell>
          <cell r="C184">
            <v>0.15846837369830821</v>
          </cell>
        </row>
        <row r="185">
          <cell r="A185">
            <v>7002053</v>
          </cell>
          <cell r="B185" t="str">
            <v>NYU HOSPITALS CENTER</v>
          </cell>
          <cell r="C185">
            <v>8.4862586660800265E-2</v>
          </cell>
        </row>
        <row r="186">
          <cell r="A186">
            <v>7002054</v>
          </cell>
          <cell r="B186" t="str">
            <v>NY PRESBYTERIAN HOSP</v>
          </cell>
          <cell r="C186">
            <v>2.1847194812420791E-2</v>
          </cell>
        </row>
        <row r="187">
          <cell r="A187">
            <v>7003000</v>
          </cell>
          <cell r="B187" t="str">
            <v>ELMHURST HOSP CTR</v>
          </cell>
          <cell r="C187">
            <v>-8.3085317680185303E-2</v>
          </cell>
        </row>
        <row r="188">
          <cell r="A188">
            <v>7003001</v>
          </cell>
          <cell r="B188" t="str">
            <v>FLUSHING HOSPITAL MED CTR</v>
          </cell>
          <cell r="C188">
            <v>2.5583633463957547E-2</v>
          </cell>
        </row>
        <row r="189">
          <cell r="A189">
            <v>7003003</v>
          </cell>
          <cell r="B189" t="str">
            <v>JAMAICA HOSPITAL</v>
          </cell>
          <cell r="C189">
            <v>-1.246969860504675E-2</v>
          </cell>
        </row>
        <row r="190">
          <cell r="A190">
            <v>7003004</v>
          </cell>
          <cell r="B190" t="str">
            <v>LONG ISLAND JEWISH</v>
          </cell>
          <cell r="C190">
            <v>8.475977229172536E-3</v>
          </cell>
        </row>
        <row r="191">
          <cell r="A191">
            <v>7003006</v>
          </cell>
          <cell r="B191" t="str">
            <v>PENINSULA HOSP CTR</v>
          </cell>
          <cell r="C191">
            <v>-0.15029531000050722</v>
          </cell>
        </row>
        <row r="192">
          <cell r="A192">
            <v>7003007</v>
          </cell>
          <cell r="B192" t="str">
            <v>QUEENS HOSPITAL CTR</v>
          </cell>
          <cell r="C192">
            <v>-0.10776758713864765</v>
          </cell>
        </row>
        <row r="193">
          <cell r="A193">
            <v>7003010</v>
          </cell>
          <cell r="B193" t="str">
            <v>NY MED CTR OF QUEENS</v>
          </cell>
          <cell r="C193">
            <v>1.0177108356176849E-2</v>
          </cell>
        </row>
        <row r="194">
          <cell r="A194">
            <v>7003013</v>
          </cell>
          <cell r="B194" t="str">
            <v>FOREST HILLS HOSPITAL</v>
          </cell>
          <cell r="C194">
            <v>3.5649022384643729E-2</v>
          </cell>
        </row>
        <row r="195">
          <cell r="A195">
            <v>7003015</v>
          </cell>
          <cell r="B195" t="str">
            <v>MOUNT SINAI OF QUEENS</v>
          </cell>
          <cell r="C195">
            <v>-7.3175730813866907E-3</v>
          </cell>
        </row>
        <row r="196">
          <cell r="A196">
            <v>7004003</v>
          </cell>
          <cell r="B196" t="str">
            <v>STATEN ISLAND UNIV HOSP</v>
          </cell>
          <cell r="C196">
            <v>2.9883262181479991E-2</v>
          </cell>
        </row>
        <row r="197">
          <cell r="A197">
            <v>7004010</v>
          </cell>
          <cell r="B197" t="str">
            <v>RICHMOND UNIV MED CTR</v>
          </cell>
          <cell r="C197">
            <v>4.5500421260722193E-3</v>
          </cell>
        </row>
      </sheetData>
      <sheetData sheetId="9" refreshError="1">
        <row r="4">
          <cell r="B4">
            <v>101305</v>
          </cell>
          <cell r="C4" t="str">
            <v>ST PETERS NURSING AND REH</v>
          </cell>
          <cell r="D4">
            <v>4.1735219286745402E-2</v>
          </cell>
        </row>
        <row r="5">
          <cell r="B5">
            <v>101307</v>
          </cell>
          <cell r="C5" t="str">
            <v>ST MARGARETS CENTER</v>
          </cell>
          <cell r="D5">
            <v>-5.7121884351594432E-2</v>
          </cell>
        </row>
        <row r="6">
          <cell r="B6">
            <v>101312</v>
          </cell>
          <cell r="C6" t="str">
            <v>DAUGHTERS OF SARAH NURSIN</v>
          </cell>
          <cell r="D6">
            <v>9.4132037897157461E-2</v>
          </cell>
        </row>
        <row r="7">
          <cell r="B7">
            <v>101313</v>
          </cell>
          <cell r="C7" t="str">
            <v>TERESIAN HOUSE NURSING HO</v>
          </cell>
          <cell r="D7">
            <v>1.8168336789368262E-2</v>
          </cell>
        </row>
        <row r="8">
          <cell r="B8">
            <v>101314</v>
          </cell>
          <cell r="C8" t="str">
            <v>JULIE BLAIR NURSING &amp; REH</v>
          </cell>
          <cell r="D8">
            <v>-2.2203409493395349E-2</v>
          </cell>
        </row>
        <row r="9">
          <cell r="B9">
            <v>151300</v>
          </cell>
          <cell r="C9" t="str">
            <v>GOOD SAMARITAN LUTHERAN H</v>
          </cell>
          <cell r="D9">
            <v>-2.1486605274405293E-2</v>
          </cell>
        </row>
        <row r="10">
          <cell r="B10">
            <v>153300</v>
          </cell>
          <cell r="C10" t="str">
            <v>OUR LADY OF HOPE RESIDENC</v>
          </cell>
          <cell r="D10">
            <v>-5.7634588092901687E-2</v>
          </cell>
        </row>
        <row r="11">
          <cell r="B11">
            <v>153302</v>
          </cell>
          <cell r="C11" t="str">
            <v>ALBANY COUNTY NURSING HOM</v>
          </cell>
          <cell r="D11">
            <v>-0.94007947098099709</v>
          </cell>
        </row>
        <row r="12">
          <cell r="B12">
            <v>155301</v>
          </cell>
          <cell r="C12" t="str">
            <v>OUR LADY OF MERCY LIFE CE</v>
          </cell>
          <cell r="D12">
            <v>3.3639401579915351E-2</v>
          </cell>
        </row>
        <row r="13">
          <cell r="B13">
            <v>155302</v>
          </cell>
          <cell r="C13" t="str">
            <v>GUILDERLAND CENTER NURSIN</v>
          </cell>
          <cell r="D13">
            <v>-0.17132585894196417</v>
          </cell>
        </row>
        <row r="14">
          <cell r="B14">
            <v>226000</v>
          </cell>
          <cell r="C14" t="str">
            <v>CUBA MEMORIAL HOSPITAL IN</v>
          </cell>
          <cell r="D14">
            <v>9.6653634216354676E-3</v>
          </cell>
        </row>
        <row r="15">
          <cell r="B15">
            <v>226302</v>
          </cell>
          <cell r="C15" t="str">
            <v>ABSOLUT CENTER FOR NURSIN</v>
          </cell>
          <cell r="D15">
            <v>-1.8634218666083915E-2</v>
          </cell>
        </row>
        <row r="16">
          <cell r="B16">
            <v>228303</v>
          </cell>
          <cell r="C16" t="str">
            <v>HIGHLAND HEALTHCARE CENTE</v>
          </cell>
          <cell r="D16">
            <v>9.4334588641265694E-3</v>
          </cell>
        </row>
        <row r="17">
          <cell r="B17">
            <v>228305</v>
          </cell>
          <cell r="C17" t="str">
            <v>WELLSVILLE MANOR CARE CEN</v>
          </cell>
          <cell r="D17">
            <v>1.3693087545106421E-2</v>
          </cell>
        </row>
        <row r="18">
          <cell r="B18">
            <v>301305</v>
          </cell>
          <cell r="C18" t="str">
            <v>GOOD SHEPHERD-FAIRVIEW HO</v>
          </cell>
          <cell r="D18">
            <v>-0.11110872138003018</v>
          </cell>
        </row>
        <row r="19">
          <cell r="B19">
            <v>301307</v>
          </cell>
          <cell r="C19" t="str">
            <v>ELIZABETH CHURCH MANOR NU</v>
          </cell>
          <cell r="D19">
            <v>7.5749835203528524E-3</v>
          </cell>
        </row>
        <row r="20">
          <cell r="B20">
            <v>301308</v>
          </cell>
          <cell r="C20" t="str">
            <v>BRIDGEWATER CENTER FOR RE</v>
          </cell>
          <cell r="D20">
            <v>4.2515236178600688E-2</v>
          </cell>
        </row>
        <row r="21">
          <cell r="B21">
            <v>302302</v>
          </cell>
          <cell r="C21" t="str">
            <v>IDEAL SENIOR LIVING CENTE</v>
          </cell>
          <cell r="D21">
            <v>-1.2633759908062085E-2</v>
          </cell>
        </row>
        <row r="22">
          <cell r="B22">
            <v>302303</v>
          </cell>
          <cell r="C22" t="str">
            <v>ABSOLUT CENTER FOR NURSIN</v>
          </cell>
          <cell r="D22">
            <v>-8.1070022356940288E-2</v>
          </cell>
        </row>
        <row r="23">
          <cell r="B23">
            <v>303306</v>
          </cell>
          <cell r="C23" t="str">
            <v>JAMES G JOHNSTON MEMORIAL</v>
          </cell>
          <cell r="D23">
            <v>-1.2704120397241196E-2</v>
          </cell>
        </row>
        <row r="24">
          <cell r="B24">
            <v>303307</v>
          </cell>
          <cell r="C24" t="str">
            <v>SUSQUEHANNA NURSING &amp; REH</v>
          </cell>
          <cell r="D24">
            <v>6.0768043543533268E-2</v>
          </cell>
        </row>
        <row r="25">
          <cell r="B25">
            <v>336301</v>
          </cell>
          <cell r="C25" t="str">
            <v>VESTAL REHABILITATION AND</v>
          </cell>
          <cell r="D25">
            <v>7.0614065710413759E-2</v>
          </cell>
        </row>
        <row r="26">
          <cell r="B26">
            <v>364301</v>
          </cell>
          <cell r="C26" t="str">
            <v>WILLOW POINT NURSING HOME</v>
          </cell>
          <cell r="D26">
            <v>-0.20869708808325405</v>
          </cell>
        </row>
        <row r="27">
          <cell r="B27">
            <v>401303</v>
          </cell>
          <cell r="C27" t="str">
            <v>THE PINES HEALTHCARE &amp; RE</v>
          </cell>
          <cell r="D27">
            <v>-0.27492422301988434</v>
          </cell>
        </row>
        <row r="28">
          <cell r="B28">
            <v>420302</v>
          </cell>
          <cell r="C28" t="str">
            <v>ABSOLUT CENTER FOR NURSIN</v>
          </cell>
          <cell r="D28">
            <v>6.194661926629208E-2</v>
          </cell>
        </row>
        <row r="29">
          <cell r="B29">
            <v>427302</v>
          </cell>
          <cell r="C29" t="str">
            <v>GOWANDA REHABILITATION AN</v>
          </cell>
          <cell r="D29">
            <v>4.0463036007097122E-2</v>
          </cell>
        </row>
        <row r="30">
          <cell r="B30">
            <v>433303</v>
          </cell>
          <cell r="C30" t="str">
            <v>ABSOLUT CENTER FOR NURSIN</v>
          </cell>
          <cell r="D30">
            <v>1.4481000921130489E-2</v>
          </cell>
        </row>
        <row r="31">
          <cell r="B31">
            <v>469300</v>
          </cell>
          <cell r="C31" t="str">
            <v>THE PINES HEALTHCARE &amp; RE</v>
          </cell>
          <cell r="D31">
            <v>-0.2824957590150492</v>
          </cell>
        </row>
        <row r="32">
          <cell r="B32">
            <v>501000</v>
          </cell>
          <cell r="C32" t="str">
            <v>FINGER LAKES CENTER FOR L</v>
          </cell>
          <cell r="D32">
            <v>5.0627542084369613E-2</v>
          </cell>
        </row>
        <row r="33">
          <cell r="B33">
            <v>501308</v>
          </cell>
          <cell r="C33" t="str">
            <v>MERCY HEALTH &amp; REHAB CENT</v>
          </cell>
          <cell r="D33">
            <v>-4.381388902572176E-2</v>
          </cell>
        </row>
        <row r="34">
          <cell r="B34">
            <v>501309</v>
          </cell>
          <cell r="C34" t="str">
            <v xml:space="preserve">AUBURN NURSING HOME      </v>
          </cell>
          <cell r="D34">
            <v>4.4505280819053035E-2</v>
          </cell>
        </row>
        <row r="35">
          <cell r="B35">
            <v>526303</v>
          </cell>
          <cell r="C35" t="str">
            <v>NORTHWOODS REHABILITATION</v>
          </cell>
          <cell r="D35">
            <v>7.8307661788436761E-2</v>
          </cell>
        </row>
        <row r="36">
          <cell r="B36">
            <v>566301</v>
          </cell>
          <cell r="C36" t="str">
            <v>CAYUGA COUNTY NURSING HOM</v>
          </cell>
          <cell r="D36">
            <v>6.9564556070411954E-3</v>
          </cell>
        </row>
        <row r="37">
          <cell r="B37">
            <v>601300</v>
          </cell>
          <cell r="C37" t="str">
            <v xml:space="preserve">CHAUTAUQUA COUNTY HOME   </v>
          </cell>
          <cell r="D37">
            <v>-5.9714964590126672E-2</v>
          </cell>
        </row>
        <row r="38">
          <cell r="B38">
            <v>601303</v>
          </cell>
          <cell r="C38" t="str">
            <v>ABSOLUT CENTER FOR NURSIN</v>
          </cell>
          <cell r="D38">
            <v>5.6972605609284755E-3</v>
          </cell>
        </row>
        <row r="39">
          <cell r="B39">
            <v>602308</v>
          </cell>
          <cell r="C39" t="str">
            <v xml:space="preserve">LUTHERAN RETIREMENT HOME </v>
          </cell>
          <cell r="D39">
            <v>-6.4666814536199727E-2</v>
          </cell>
        </row>
        <row r="40">
          <cell r="B40">
            <v>602310</v>
          </cell>
          <cell r="C40" t="str">
            <v>HERITAGE PARK HEALTH CARE</v>
          </cell>
          <cell r="D40">
            <v>-3.9530034105407327E-2</v>
          </cell>
        </row>
        <row r="41">
          <cell r="B41">
            <v>658301</v>
          </cell>
          <cell r="C41" t="str">
            <v>HERITAGE GREEN NURSING HO</v>
          </cell>
          <cell r="D41">
            <v>-7.1265192965928925E-2</v>
          </cell>
        </row>
        <row r="42">
          <cell r="B42">
            <v>662301</v>
          </cell>
          <cell r="C42" t="str">
            <v>HERITAGE VILLAGE REHAB AN</v>
          </cell>
          <cell r="D42">
            <v>-1.394619993701317E-2</v>
          </cell>
        </row>
        <row r="43">
          <cell r="B43">
            <v>663302</v>
          </cell>
          <cell r="C43" t="str">
            <v>TLC HEALTH NETWORK-LAKE S</v>
          </cell>
          <cell r="D43">
            <v>-8.8987161860743957E-2</v>
          </cell>
        </row>
        <row r="44">
          <cell r="B44">
            <v>675302</v>
          </cell>
          <cell r="C44" t="str">
            <v>ABSOLUT CENTER FOR NURSIN</v>
          </cell>
          <cell r="D44">
            <v>9.8812968843630056E-2</v>
          </cell>
        </row>
        <row r="45">
          <cell r="B45">
            <v>701000</v>
          </cell>
          <cell r="C45" t="str">
            <v>ARNOT OGDEN MEDICAL CENTE</v>
          </cell>
          <cell r="D45">
            <v>3.1087450737252529E-2</v>
          </cell>
        </row>
        <row r="46">
          <cell r="B46">
            <v>701001</v>
          </cell>
          <cell r="C46" t="str">
            <v>ST JOSEPHS HOSPITAL - SKI</v>
          </cell>
          <cell r="D46">
            <v>-6.0030037383323853E-2</v>
          </cell>
        </row>
        <row r="47">
          <cell r="B47">
            <v>701301</v>
          </cell>
          <cell r="C47" t="str">
            <v>CHEMUNG COUNTY HEALTH CEN</v>
          </cell>
          <cell r="D47">
            <v>-0.21090203054974427</v>
          </cell>
        </row>
        <row r="48">
          <cell r="B48">
            <v>722301</v>
          </cell>
          <cell r="C48" t="str">
            <v>BETHANY NURSING HOME &amp; HE</v>
          </cell>
          <cell r="D48">
            <v>-7.6346167503310502E-3</v>
          </cell>
        </row>
        <row r="49">
          <cell r="B49">
            <v>722303</v>
          </cell>
          <cell r="C49" t="str">
            <v xml:space="preserve">ELCOR NURSING HOME       </v>
          </cell>
          <cell r="D49">
            <v>5.3365531741420065E-2</v>
          </cell>
        </row>
        <row r="50">
          <cell r="B50">
            <v>823300</v>
          </cell>
          <cell r="C50" t="str">
            <v>CHASE MEMORIAL NURSING HO</v>
          </cell>
          <cell r="D50">
            <v>4.2290586761155761E-2</v>
          </cell>
        </row>
        <row r="51">
          <cell r="B51">
            <v>824000</v>
          </cell>
          <cell r="C51" t="str">
            <v>CHENANGO MEMORIAL HOSPITA</v>
          </cell>
          <cell r="D51">
            <v>1.5848931738220624E-2</v>
          </cell>
        </row>
        <row r="52">
          <cell r="B52">
            <v>824303</v>
          </cell>
          <cell r="C52" t="str">
            <v>VALLEY VIEW MANOR NURSING</v>
          </cell>
          <cell r="D52">
            <v>2.0724084647163058E-3</v>
          </cell>
        </row>
        <row r="53">
          <cell r="B53">
            <v>824304</v>
          </cell>
          <cell r="C53" t="str">
            <v>NORWICH REHABILITATION &amp;</v>
          </cell>
          <cell r="D53">
            <v>-0.1138502729019496</v>
          </cell>
        </row>
        <row r="54">
          <cell r="B54">
            <v>825301</v>
          </cell>
          <cell r="C54" t="str">
            <v xml:space="preserve">NYS VETERANS HOME        </v>
          </cell>
          <cell r="D54">
            <v>-0.29281447818138528</v>
          </cell>
        </row>
        <row r="55">
          <cell r="B55">
            <v>901001</v>
          </cell>
          <cell r="C55" t="str">
            <v>CHAMPLAIN VALLEY PHYSICIA</v>
          </cell>
          <cell r="D55">
            <v>1.8995452694696057E-2</v>
          </cell>
        </row>
        <row r="56">
          <cell r="B56">
            <v>901301</v>
          </cell>
          <cell r="C56" t="str">
            <v>EVERGREEN VALLEY NURSING</v>
          </cell>
          <cell r="D56">
            <v>-4.1804140855917493E-2</v>
          </cell>
        </row>
        <row r="57">
          <cell r="B57">
            <v>901303</v>
          </cell>
          <cell r="C57" t="str">
            <v>MEADOWBROOK HEALTHCARE</v>
          </cell>
          <cell r="D57">
            <v>1.165308630057299E-2</v>
          </cell>
        </row>
        <row r="58">
          <cell r="B58">
            <v>952300</v>
          </cell>
          <cell r="C58" t="str">
            <v>CLINTON COUNTY NURSING HO</v>
          </cell>
          <cell r="D58">
            <v>-0.43552112565557494</v>
          </cell>
        </row>
        <row r="59">
          <cell r="B59">
            <v>1001000</v>
          </cell>
          <cell r="C59" t="str">
            <v>KAATERSKILL CARE: SKILLED</v>
          </cell>
          <cell r="D59">
            <v>9.3938935928910075E-3</v>
          </cell>
        </row>
        <row r="60">
          <cell r="B60">
            <v>1021300</v>
          </cell>
          <cell r="C60" t="str">
            <v xml:space="preserve">PINE HAVEN HOME          </v>
          </cell>
          <cell r="D60">
            <v>-0.26745903836124474</v>
          </cell>
        </row>
        <row r="61">
          <cell r="B61">
            <v>1023301</v>
          </cell>
          <cell r="C61" t="str">
            <v>BARNWELL NURSING AND REHA</v>
          </cell>
          <cell r="D61">
            <v>1.9748187686917048E-2</v>
          </cell>
        </row>
        <row r="62">
          <cell r="B62">
            <v>1059301</v>
          </cell>
          <cell r="C62" t="str">
            <v>WHITTIER REHABILITATION &amp;</v>
          </cell>
          <cell r="D62">
            <v>2.8049208683290118E-2</v>
          </cell>
        </row>
        <row r="63">
          <cell r="B63">
            <v>1063301</v>
          </cell>
          <cell r="C63" t="str">
            <v>LIVINGSTON HILLS NURSING</v>
          </cell>
          <cell r="D63">
            <v>-1.0165593542538652E-3</v>
          </cell>
        </row>
        <row r="64">
          <cell r="B64">
            <v>1101306</v>
          </cell>
          <cell r="C64" t="str">
            <v>CORTLAND REGIONAL NURSING</v>
          </cell>
          <cell r="D64">
            <v>2.4064599554493873E-2</v>
          </cell>
        </row>
        <row r="65">
          <cell r="B65">
            <v>1101307</v>
          </cell>
          <cell r="C65" t="str">
            <v xml:space="preserve">CORTLAND CARE CENTER    </v>
          </cell>
          <cell r="D65">
            <v>-3.1036957804994179E-2</v>
          </cell>
        </row>
        <row r="66">
          <cell r="B66">
            <v>1101309</v>
          </cell>
          <cell r="C66" t="str">
            <v>CROWN CENTER FOR NURSING</v>
          </cell>
          <cell r="D66">
            <v>-0.28541870294398031</v>
          </cell>
        </row>
        <row r="67">
          <cell r="B67">
            <v>1225000</v>
          </cell>
          <cell r="C67" t="str">
            <v>ROBINSON TERRACE</v>
          </cell>
          <cell r="D67">
            <v>-2.3658966689293688E-2</v>
          </cell>
        </row>
        <row r="68">
          <cell r="B68">
            <v>1226300</v>
          </cell>
          <cell r="C68" t="str">
            <v>MOUNTAINSIDE RESIDENTIAL</v>
          </cell>
          <cell r="D68">
            <v>1.4647525697863895E-2</v>
          </cell>
        </row>
        <row r="69">
          <cell r="B69">
            <v>1254301</v>
          </cell>
          <cell r="C69" t="str">
            <v>COUNTRYSIDE CARE CENTER</v>
          </cell>
          <cell r="D69">
            <v>-2.2195809258222E-2</v>
          </cell>
        </row>
        <row r="70">
          <cell r="B70">
            <v>1301301</v>
          </cell>
          <cell r="C70" t="str">
            <v>WINGATE AT ST BEACON</v>
          </cell>
          <cell r="D70">
            <v>-1.3947177658105946E-2</v>
          </cell>
        </row>
        <row r="71">
          <cell r="B71">
            <v>1302306</v>
          </cell>
          <cell r="C71" t="str">
            <v>LUTHERAN CENTER AT POUGHK</v>
          </cell>
          <cell r="D71">
            <v>-3.1268541305988183E-3</v>
          </cell>
        </row>
        <row r="72">
          <cell r="B72">
            <v>1302307</v>
          </cell>
          <cell r="C72" t="str">
            <v>RIVER VALLEY CARE CENTER</v>
          </cell>
          <cell r="D72">
            <v>-0.10114635190663845</v>
          </cell>
        </row>
        <row r="73">
          <cell r="B73">
            <v>1302308</v>
          </cell>
          <cell r="C73" t="str">
            <v>THE PINES AT POUGHKEEPSIE</v>
          </cell>
          <cell r="D73">
            <v>-8.7491766654271518E-3</v>
          </cell>
        </row>
        <row r="74">
          <cell r="B74">
            <v>1320301</v>
          </cell>
          <cell r="C74" t="str">
            <v>WINGATE OF DUTCHESS</v>
          </cell>
          <cell r="D74">
            <v>9.5392402126036491E-3</v>
          </cell>
        </row>
        <row r="75">
          <cell r="B75">
            <v>1322302</v>
          </cell>
          <cell r="C75" t="str">
            <v>DUTCHESS CENTER FOR REHAB</v>
          </cell>
          <cell r="D75">
            <v>4.0813893143775128E-2</v>
          </cell>
        </row>
        <row r="76">
          <cell r="B76">
            <v>1324302</v>
          </cell>
          <cell r="C76" t="str">
            <v>ELANT AT WAPPINGER FALLS</v>
          </cell>
          <cell r="D76">
            <v>1.6821113074204946E-2</v>
          </cell>
        </row>
        <row r="77">
          <cell r="B77">
            <v>1327300</v>
          </cell>
          <cell r="C77" t="str">
            <v>FERNCLIFF NURSING HOME CO</v>
          </cell>
          <cell r="D77">
            <v>-4.2894209671481436E-2</v>
          </cell>
        </row>
        <row r="78">
          <cell r="B78">
            <v>1327301</v>
          </cell>
          <cell r="C78" t="str">
            <v xml:space="preserve">THE BAPTIST HOME AT BROOK </v>
          </cell>
          <cell r="D78">
            <v>1.0874941289288823E-2</v>
          </cell>
        </row>
        <row r="79">
          <cell r="B79">
            <v>1327302</v>
          </cell>
          <cell r="C79" t="str">
            <v>NORTHERN DUTCHESS RESIDEN</v>
          </cell>
          <cell r="D79">
            <v>-7.9894684715105579E-2</v>
          </cell>
        </row>
        <row r="80">
          <cell r="B80">
            <v>1355301</v>
          </cell>
          <cell r="C80" t="str">
            <v>ELANT AT FISHKILL INC</v>
          </cell>
          <cell r="D80">
            <v>5.0898309721488809E-2</v>
          </cell>
        </row>
        <row r="81">
          <cell r="B81">
            <v>1356302</v>
          </cell>
          <cell r="C81" t="str">
            <v>RENAISSANCE REHABILITATIO</v>
          </cell>
          <cell r="D81">
            <v>2.3746417586477501E-2</v>
          </cell>
        </row>
        <row r="82">
          <cell r="B82">
            <v>1356303</v>
          </cell>
          <cell r="C82" t="str">
            <v>VICTORY LAKE NURSING CENT</v>
          </cell>
          <cell r="D82">
            <v>5.1094962060696518E-2</v>
          </cell>
        </row>
        <row r="83">
          <cell r="B83">
            <v>1401001</v>
          </cell>
          <cell r="C83" t="str">
            <v>BUFFALO GENERAL HOSPITAL</v>
          </cell>
          <cell r="D83">
            <v>1.1129431912488259E-2</v>
          </cell>
        </row>
        <row r="84">
          <cell r="B84">
            <v>1401005</v>
          </cell>
          <cell r="C84" t="str">
            <v>ERIE COUNTY MEDICAL CENTE</v>
          </cell>
          <cell r="D84">
            <v>-2.4193696462064575E-3</v>
          </cell>
        </row>
        <row r="85">
          <cell r="B85">
            <v>1401008</v>
          </cell>
          <cell r="C85" t="str">
            <v>MERCY HOSPITAL SKILLED NU</v>
          </cell>
          <cell r="D85">
            <v>3.4093705985983797E-2</v>
          </cell>
        </row>
        <row r="86">
          <cell r="B86">
            <v>1401009</v>
          </cell>
          <cell r="C86" t="str">
            <v xml:space="preserve">MILLARD FILLMORE SKILLED </v>
          </cell>
          <cell r="D86">
            <v>1.1129431912488259E-2</v>
          </cell>
        </row>
        <row r="87">
          <cell r="B87">
            <v>1401316</v>
          </cell>
          <cell r="C87" t="str">
            <v>NIAGARA LUTHERAN HOME AND</v>
          </cell>
          <cell r="D87">
            <v>-2.3073289264508284E-2</v>
          </cell>
        </row>
        <row r="88">
          <cell r="B88">
            <v>1401323</v>
          </cell>
          <cell r="C88" t="str">
            <v>HAWTHORN HEALTH MULTICARE</v>
          </cell>
          <cell r="D88">
            <v>-0.11100321952461498</v>
          </cell>
        </row>
        <row r="89">
          <cell r="B89">
            <v>1401324</v>
          </cell>
          <cell r="C89" t="str">
            <v>ST CATHERINE LABOURE HEAL</v>
          </cell>
          <cell r="D89">
            <v>5.6610337298072327E-2</v>
          </cell>
        </row>
        <row r="90">
          <cell r="B90">
            <v>1401328</v>
          </cell>
          <cell r="C90" t="str">
            <v>DELAWARE NURSING &amp; REHABI</v>
          </cell>
          <cell r="D90">
            <v>-5.3342605715301576E-2</v>
          </cell>
        </row>
        <row r="91">
          <cell r="B91">
            <v>1401329</v>
          </cell>
          <cell r="C91" t="str">
            <v>HARBOUR HEALTH MULTICARE</v>
          </cell>
          <cell r="D91">
            <v>-6.4015590413124906E-2</v>
          </cell>
        </row>
        <row r="92">
          <cell r="B92">
            <v>1401333</v>
          </cell>
          <cell r="C92" t="str">
            <v>WATERFRONT HEALTH CARE CE</v>
          </cell>
          <cell r="D92">
            <v>-0.23390244550886868</v>
          </cell>
        </row>
        <row r="93">
          <cell r="B93">
            <v>1404000</v>
          </cell>
          <cell r="C93" t="str">
            <v>MCAULEY RESIDENCE</v>
          </cell>
          <cell r="D93">
            <v>-6.4801642506090121E-2</v>
          </cell>
        </row>
        <row r="94">
          <cell r="B94">
            <v>1404300</v>
          </cell>
          <cell r="C94" t="str">
            <v xml:space="preserve">SCHOFIELD RESIDENCE      </v>
          </cell>
          <cell r="D94">
            <v>-2.7812445069518459E-3</v>
          </cell>
        </row>
        <row r="95">
          <cell r="B95">
            <v>1406301</v>
          </cell>
          <cell r="C95" t="str">
            <v>HARRIS HILL NURSING FACIL</v>
          </cell>
          <cell r="D95">
            <v>9.3161854473446146E-2</v>
          </cell>
        </row>
        <row r="96">
          <cell r="B96">
            <v>1406302</v>
          </cell>
          <cell r="C96" t="str">
            <v>ELDERWOOD HEALTH CARE LIN</v>
          </cell>
          <cell r="D96">
            <v>1.2814337579733345E-2</v>
          </cell>
        </row>
        <row r="97">
          <cell r="B97">
            <v>1420300</v>
          </cell>
          <cell r="C97" t="str">
            <v xml:space="preserve">ERIE COUNTY HOME         </v>
          </cell>
          <cell r="D97">
            <v>-2.4193696462064575E-3</v>
          </cell>
        </row>
        <row r="98">
          <cell r="B98">
            <v>1421300</v>
          </cell>
          <cell r="C98" t="str">
            <v>ST FRANCIS HOME OF WILLIA</v>
          </cell>
          <cell r="D98">
            <v>-0.12366103844621483</v>
          </cell>
        </row>
        <row r="99">
          <cell r="B99">
            <v>1421304</v>
          </cell>
          <cell r="C99" t="str">
            <v>ELDERWOOD HEALTH CARE OAK</v>
          </cell>
          <cell r="D99">
            <v>8.1453943293130198E-3</v>
          </cell>
        </row>
        <row r="100">
          <cell r="B100">
            <v>1421305</v>
          </cell>
          <cell r="C100" t="str">
            <v>CANTERBURY WOODS</v>
          </cell>
          <cell r="D100">
            <v>-2.6268535523974082E-2</v>
          </cell>
        </row>
        <row r="101">
          <cell r="B101">
            <v>1422303</v>
          </cell>
          <cell r="C101" t="str">
            <v>ABSOLUT CENTER FOR NURSIN</v>
          </cell>
          <cell r="D101">
            <v>5.3362464344387642E-2</v>
          </cell>
        </row>
        <row r="102">
          <cell r="B102">
            <v>1427000</v>
          </cell>
          <cell r="C102" t="str">
            <v>JENNIE B RICHMOND CHAFFEE</v>
          </cell>
          <cell r="D102">
            <v>2.7105276483769706E-2</v>
          </cell>
        </row>
        <row r="103">
          <cell r="B103">
            <v>1427302</v>
          </cell>
          <cell r="C103" t="str">
            <v>FIDDLERS GREEN MANOR NURS</v>
          </cell>
          <cell r="D103">
            <v>-7.9499975003259685E-2</v>
          </cell>
        </row>
        <row r="104">
          <cell r="B104">
            <v>1430301</v>
          </cell>
          <cell r="C104" t="str">
            <v>AUTUMN VIEW HEALTH CARE F</v>
          </cell>
          <cell r="D104">
            <v>8.8880121150674826E-2</v>
          </cell>
        </row>
        <row r="105">
          <cell r="B105">
            <v>1430302</v>
          </cell>
          <cell r="C105" t="str">
            <v>ELDERWOOD HEALTH CARE LAK</v>
          </cell>
          <cell r="D105">
            <v>3.2305788931031469E-2</v>
          </cell>
        </row>
        <row r="106">
          <cell r="B106">
            <v>1435302</v>
          </cell>
          <cell r="C106" t="str">
            <v>FATHER BAKER MANOR</v>
          </cell>
          <cell r="D106">
            <v>1.6200832110901488E-2</v>
          </cell>
        </row>
        <row r="107">
          <cell r="B107">
            <v>1435303</v>
          </cell>
          <cell r="C107" t="str">
            <v>ABSOLUT CENTER FOR NURSIN</v>
          </cell>
          <cell r="D107">
            <v>-1.442804224969943E-2</v>
          </cell>
        </row>
        <row r="108">
          <cell r="B108">
            <v>1435304</v>
          </cell>
          <cell r="C108" t="str">
            <v>FOX RUN AT ORCHARD PARK</v>
          </cell>
          <cell r="D108">
            <v>-0.49028427568051725</v>
          </cell>
        </row>
        <row r="109">
          <cell r="B109">
            <v>1451304</v>
          </cell>
          <cell r="C109" t="str">
            <v>ROSA COPLON JEWISH HOME A</v>
          </cell>
          <cell r="D109">
            <v>-1.1292439835355293E-2</v>
          </cell>
        </row>
        <row r="110">
          <cell r="B110">
            <v>1451305</v>
          </cell>
          <cell r="C110" t="str">
            <v>ELDERWOOD HEALTH CARE WED</v>
          </cell>
          <cell r="D110">
            <v>9.072030093702485E-2</v>
          </cell>
        </row>
        <row r="111">
          <cell r="B111">
            <v>1451306</v>
          </cell>
          <cell r="C111" t="str">
            <v>BEECHWOOD HOMES</v>
          </cell>
          <cell r="D111">
            <v>-8.6611138312164868E-2</v>
          </cell>
        </row>
        <row r="112">
          <cell r="B112">
            <v>1455300</v>
          </cell>
          <cell r="C112" t="str">
            <v>GARDEN GATE HEALTH CARE F</v>
          </cell>
          <cell r="D112">
            <v>5.9999597425177666E-2</v>
          </cell>
        </row>
        <row r="113">
          <cell r="B113">
            <v>1455301</v>
          </cell>
          <cell r="C113" t="str">
            <v>ELDERWOOD HEALTH CARE MAP</v>
          </cell>
          <cell r="D113">
            <v>3.7223569312201256E-2</v>
          </cell>
        </row>
        <row r="114">
          <cell r="B114">
            <v>1456300</v>
          </cell>
          <cell r="C114" t="str">
            <v>BROTHERS OF MERCY NURSING</v>
          </cell>
          <cell r="D114">
            <v>1.4739749545319562E-2</v>
          </cell>
        </row>
        <row r="115">
          <cell r="B115">
            <v>1461302</v>
          </cell>
          <cell r="C115" t="str">
            <v>ABSOLUT CENTER FOR NURSIN</v>
          </cell>
          <cell r="D115">
            <v>-9.9180106280326696E-2</v>
          </cell>
        </row>
        <row r="116">
          <cell r="B116">
            <v>1464301</v>
          </cell>
          <cell r="C116" t="str">
            <v>ELDERWOOD HEALTH CARE RIV</v>
          </cell>
          <cell r="D116">
            <v>6.1743037928111574E-2</v>
          </cell>
        </row>
        <row r="117">
          <cell r="B117">
            <v>1467301</v>
          </cell>
          <cell r="C117" t="str">
            <v>GREENFIELD HEALTH AND REH</v>
          </cell>
          <cell r="D117">
            <v>1.7054765628251516E-2</v>
          </cell>
        </row>
        <row r="118">
          <cell r="B118">
            <v>1474301</v>
          </cell>
          <cell r="C118" t="str">
            <v>SENECA HEALTH CARE CENTER</v>
          </cell>
          <cell r="D118">
            <v>1.3566096730718254E-3</v>
          </cell>
        </row>
        <row r="119">
          <cell r="B119">
            <v>1521300</v>
          </cell>
          <cell r="C119" t="str">
            <v xml:space="preserve">HORACE NYE HOME          </v>
          </cell>
          <cell r="D119">
            <v>-0.80952807143295114</v>
          </cell>
        </row>
        <row r="120">
          <cell r="B120">
            <v>1527300</v>
          </cell>
          <cell r="C120" t="str">
            <v>HERITAGE COMMONS RESIDENT</v>
          </cell>
          <cell r="D120">
            <v>-9.5274807590879987E-2</v>
          </cell>
        </row>
        <row r="121">
          <cell r="B121">
            <v>1560301</v>
          </cell>
          <cell r="C121" t="str">
            <v>ADIRONDACK MEDICAL CTR-UI</v>
          </cell>
          <cell r="D121">
            <v>-0.14650620101396131</v>
          </cell>
        </row>
        <row r="122">
          <cell r="B122">
            <v>1620300</v>
          </cell>
          <cell r="C122" t="str">
            <v>ADIRONDACK MEDICAL CTR-ME</v>
          </cell>
          <cell r="D122">
            <v>1.6781408959354833E-2</v>
          </cell>
        </row>
        <row r="123">
          <cell r="B123">
            <v>1624000</v>
          </cell>
          <cell r="C123" t="str">
            <v>ALICE HYDE MEDICAL CENTER</v>
          </cell>
          <cell r="D123">
            <v>-2.5036003435322126E-3</v>
          </cell>
        </row>
        <row r="124">
          <cell r="B124">
            <v>1664300</v>
          </cell>
          <cell r="C124" t="str">
            <v>FRANKLIN COUNTY NURSING H</v>
          </cell>
          <cell r="D124">
            <v>-9.9411146301457656E-2</v>
          </cell>
        </row>
        <row r="125">
          <cell r="B125">
            <v>1701000</v>
          </cell>
          <cell r="C125" t="str">
            <v>NATHAN LITTAUER HOSPITAL</v>
          </cell>
          <cell r="D125">
            <v>3.2643265838176706E-2</v>
          </cell>
        </row>
        <row r="126">
          <cell r="B126">
            <v>1702300</v>
          </cell>
          <cell r="C126" t="str">
            <v xml:space="preserve">WELLS NURSING HOME INC   </v>
          </cell>
          <cell r="D126">
            <v>-1.3461201189911716E-2</v>
          </cell>
        </row>
        <row r="127">
          <cell r="B127">
            <v>1754300</v>
          </cell>
          <cell r="C127" t="str">
            <v>FULTON COUNTY RESIDENTIAL</v>
          </cell>
          <cell r="D127">
            <v>-0.36594394103177913</v>
          </cell>
        </row>
        <row r="128">
          <cell r="B128">
            <v>1801304</v>
          </cell>
          <cell r="C128" t="str">
            <v>GENESEE COUNTY NURSING HO</v>
          </cell>
          <cell r="D128">
            <v>-0.13330564728448885</v>
          </cell>
        </row>
        <row r="129">
          <cell r="B129">
            <v>1801305</v>
          </cell>
          <cell r="C129" t="str">
            <v>WESTERN NEW YORK STATE VE</v>
          </cell>
          <cell r="D129">
            <v>-0.68778682357442844</v>
          </cell>
        </row>
        <row r="130">
          <cell r="B130">
            <v>1801306</v>
          </cell>
          <cell r="C130" t="str">
            <v>BATAVIA NURSING HOME LLC</v>
          </cell>
          <cell r="D130">
            <v>-4.6910279988972139E-2</v>
          </cell>
        </row>
        <row r="131">
          <cell r="B131">
            <v>1823300</v>
          </cell>
          <cell r="C131" t="str">
            <v>LEROY VILLAGE GREEN RESID</v>
          </cell>
          <cell r="D131">
            <v>1.2548341703433477E-2</v>
          </cell>
        </row>
        <row r="132">
          <cell r="B132">
            <v>1921303</v>
          </cell>
          <cell r="C132" t="str">
            <v>THE PINES AT CATSKILL CEN</v>
          </cell>
          <cell r="D132">
            <v>3.5834316894350453E-2</v>
          </cell>
        </row>
        <row r="133">
          <cell r="B133">
            <v>2101301</v>
          </cell>
          <cell r="C133" t="str">
            <v>MOHAWK VALLEY NURSING HOM</v>
          </cell>
          <cell r="D133">
            <v>-0.27037387721301975</v>
          </cell>
        </row>
        <row r="134">
          <cell r="B134">
            <v>2124300</v>
          </cell>
          <cell r="C134" t="str">
            <v xml:space="preserve">FOLTS HOME               </v>
          </cell>
          <cell r="D134">
            <v>-9.7468875298533427E-3</v>
          </cell>
        </row>
        <row r="135">
          <cell r="B135">
            <v>2124301</v>
          </cell>
          <cell r="C135" t="str">
            <v>VALLEY HEALTH SERVICES IN</v>
          </cell>
          <cell r="D135">
            <v>-3.6128246157835389E-3</v>
          </cell>
        </row>
        <row r="136">
          <cell r="B136">
            <v>2129303</v>
          </cell>
          <cell r="C136" t="str">
            <v>ALPINE REHABILITATION AND</v>
          </cell>
          <cell r="D136">
            <v>2.0352864446955193E-2</v>
          </cell>
        </row>
        <row r="137">
          <cell r="B137">
            <v>2201000</v>
          </cell>
          <cell r="C137" t="str">
            <v>SAMARITAN KEEP NURSING HO</v>
          </cell>
          <cell r="D137">
            <v>3.9376278424336792E-3</v>
          </cell>
        </row>
        <row r="138">
          <cell r="B138">
            <v>2201001</v>
          </cell>
          <cell r="C138" t="str">
            <v>MERCY OF NORTHERN NEW YORK</v>
          </cell>
          <cell r="D138">
            <v>-0.4786552702737048</v>
          </cell>
        </row>
        <row r="139">
          <cell r="B139">
            <v>2238001</v>
          </cell>
          <cell r="C139" t="str">
            <v xml:space="preserve">CARTHAGE AREA HOSPITAL   </v>
          </cell>
          <cell r="D139">
            <v>9.2619924823282712E-3</v>
          </cell>
        </row>
        <row r="140">
          <cell r="B140">
            <v>2238303</v>
          </cell>
          <cell r="C140" t="str">
            <v>THE COUNTRY MANOR NURSING</v>
          </cell>
          <cell r="D140">
            <v>1.6195443856297065E-2</v>
          </cell>
        </row>
        <row r="141">
          <cell r="B141">
            <v>2424000</v>
          </cell>
          <cell r="C141" t="str">
            <v>LEWIS COUNTY GENERAL HOSP</v>
          </cell>
          <cell r="D141">
            <v>-2.6495887882674634E-2</v>
          </cell>
        </row>
        <row r="142">
          <cell r="B142">
            <v>2520301</v>
          </cell>
          <cell r="C142" t="str">
            <v>AVON NURSING HOME LLC</v>
          </cell>
          <cell r="D142">
            <v>0.10182729780249056</v>
          </cell>
        </row>
        <row r="143">
          <cell r="B143">
            <v>2522300</v>
          </cell>
          <cell r="C143" t="str">
            <v>LIVINGSTON COUNTY CENTER</v>
          </cell>
          <cell r="D143">
            <v>-0.20230939071118639</v>
          </cell>
        </row>
        <row r="144">
          <cell r="B144">
            <v>2525301</v>
          </cell>
          <cell r="C144" t="str">
            <v>CONESUS LAKE NURSING HOME</v>
          </cell>
          <cell r="D144">
            <v>7.950676060322151E-2</v>
          </cell>
        </row>
        <row r="145">
          <cell r="B145">
            <v>2601001</v>
          </cell>
          <cell r="C145" t="str">
            <v>ONEIDA HEALTHCARE CENTER</v>
          </cell>
          <cell r="D145">
            <v>-0.10155751992646062</v>
          </cell>
        </row>
        <row r="146">
          <cell r="B146">
            <v>2623300</v>
          </cell>
          <cell r="C146" t="str">
            <v>CROUSE COMMUNITY CENTER I</v>
          </cell>
          <cell r="D146">
            <v>-2.448497271202435E-2</v>
          </cell>
        </row>
        <row r="147">
          <cell r="B147">
            <v>2625000</v>
          </cell>
          <cell r="C147" t="str">
            <v>COMMUNITY MEMORIAL HOSPIT</v>
          </cell>
          <cell r="D147">
            <v>-1.5046470968699243E-2</v>
          </cell>
        </row>
        <row r="148">
          <cell r="B148">
            <v>2629302</v>
          </cell>
          <cell r="C148" t="str">
            <v>STONEHEDGE HEALTH AND REH</v>
          </cell>
          <cell r="D148">
            <v>6.8968655353161379E-2</v>
          </cell>
        </row>
        <row r="149">
          <cell r="B149">
            <v>2701006</v>
          </cell>
          <cell r="C149" t="str">
            <v>MONROE COMMUNITY HOSPITAL</v>
          </cell>
          <cell r="D149">
            <v>4.0953626210836723E-2</v>
          </cell>
        </row>
        <row r="150">
          <cell r="B150">
            <v>2701339</v>
          </cell>
          <cell r="C150" t="str">
            <v>CHURCH HOME OF THE PROTES</v>
          </cell>
          <cell r="D150">
            <v>-1.3619833336437606E-3</v>
          </cell>
        </row>
        <row r="151">
          <cell r="B151">
            <v>2701345</v>
          </cell>
          <cell r="C151" t="str">
            <v xml:space="preserve">KIRKHAVEN                </v>
          </cell>
          <cell r="D151">
            <v>-3.710628088341443E-2</v>
          </cell>
        </row>
        <row r="152">
          <cell r="B152">
            <v>2701352</v>
          </cell>
          <cell r="C152" t="str">
            <v>WESLEY GARDENS CORPORATIO</v>
          </cell>
          <cell r="D152">
            <v>-1.8645703101974886E-2</v>
          </cell>
        </row>
        <row r="153">
          <cell r="B153">
            <v>2701353</v>
          </cell>
          <cell r="C153" t="str">
            <v>ST JOHNS HEALTH CARE CORP</v>
          </cell>
          <cell r="D153">
            <v>-2.4389013975456938E-2</v>
          </cell>
        </row>
        <row r="154">
          <cell r="B154">
            <v>2701354</v>
          </cell>
          <cell r="C154" t="str">
            <v>BLOSSOM HEALTH CARE CENTE</v>
          </cell>
          <cell r="D154">
            <v>1.4475334503030818E-2</v>
          </cell>
        </row>
        <row r="155">
          <cell r="B155">
            <v>2701357</v>
          </cell>
          <cell r="C155" t="str">
            <v>BAIRD NURSING HOME</v>
          </cell>
          <cell r="D155">
            <v>-1.5359314104395077E-2</v>
          </cell>
        </row>
        <row r="156">
          <cell r="B156">
            <v>2701358</v>
          </cell>
          <cell r="C156" t="str">
            <v>UNITY LIVING CENTER</v>
          </cell>
          <cell r="D156">
            <v>2.1826130764736412E-2</v>
          </cell>
        </row>
        <row r="157">
          <cell r="B157">
            <v>2701359</v>
          </cell>
          <cell r="C157" t="str">
            <v>THE SHORE WINDS LLC</v>
          </cell>
          <cell r="D157">
            <v>1.6381821466377022E-2</v>
          </cell>
        </row>
        <row r="158">
          <cell r="B158">
            <v>2701360</v>
          </cell>
          <cell r="C158" t="str">
            <v>BLOSSOM NORTH NURSING AND</v>
          </cell>
          <cell r="D158">
            <v>-4.3074001437125836E-2</v>
          </cell>
        </row>
        <row r="159">
          <cell r="B159">
            <v>2701361</v>
          </cell>
          <cell r="C159" t="str">
            <v>BLOSSOM SOUTH NURSING AND</v>
          </cell>
          <cell r="D159">
            <v>-9.4408703760912024E-2</v>
          </cell>
        </row>
        <row r="160">
          <cell r="B160">
            <v>2722301</v>
          </cell>
          <cell r="C160" t="str">
            <v xml:space="preserve">WEDGEWOOD NURSING HOME   </v>
          </cell>
          <cell r="D160">
            <v>4.7241337523529457E-2</v>
          </cell>
        </row>
        <row r="161">
          <cell r="B161">
            <v>2725300</v>
          </cell>
          <cell r="C161" t="str">
            <v xml:space="preserve">FAIRPORT BAPTIST HOMES   </v>
          </cell>
          <cell r="D161">
            <v>-5.4526044355330747E-2</v>
          </cell>
        </row>
        <row r="162">
          <cell r="B162">
            <v>2725301</v>
          </cell>
          <cell r="C162" t="str">
            <v>AARON MANOR REHABILITATIO</v>
          </cell>
          <cell r="D162">
            <v>5.9190130515659294E-2</v>
          </cell>
        </row>
        <row r="163">
          <cell r="B163">
            <v>2729300</v>
          </cell>
          <cell r="C163" t="str">
            <v>MAPLEWOOD NURSING HOME IN</v>
          </cell>
          <cell r="D163">
            <v>0.13486453066650572</v>
          </cell>
        </row>
        <row r="164">
          <cell r="B164">
            <v>2750301</v>
          </cell>
          <cell r="C164" t="str">
            <v xml:space="preserve">THE FRIENDLY HOME  </v>
          </cell>
          <cell r="D164">
            <v>1.7186330133630526E-2</v>
          </cell>
        </row>
        <row r="165">
          <cell r="B165">
            <v>2750303</v>
          </cell>
          <cell r="C165" t="str">
            <v>WOODSIDE MANOR NURSING HO</v>
          </cell>
          <cell r="D165">
            <v>0.11555344897059869</v>
          </cell>
        </row>
        <row r="166">
          <cell r="B166">
            <v>2750304</v>
          </cell>
          <cell r="C166" t="str">
            <v>JEWISH HOME &amp; INFIRMARY O</v>
          </cell>
          <cell r="D166">
            <v>-3.9127770910944611E-2</v>
          </cell>
        </row>
        <row r="167">
          <cell r="B167">
            <v>2750306</v>
          </cell>
          <cell r="C167" t="str">
            <v>THE HIGHLANDS AT BRIGHTON</v>
          </cell>
          <cell r="D167">
            <v>-8.9891063784678135E-2</v>
          </cell>
        </row>
        <row r="168">
          <cell r="B168">
            <v>2750307</v>
          </cell>
          <cell r="C168" t="str">
            <v xml:space="preserve">THE BRIGHTONIAN INC </v>
          </cell>
          <cell r="D168">
            <v>0.14454653595728353</v>
          </cell>
        </row>
        <row r="169">
          <cell r="B169">
            <v>2750308</v>
          </cell>
          <cell r="C169" t="str">
            <v>THE HURLBUT</v>
          </cell>
          <cell r="D169">
            <v>5.1848673943784868E-2</v>
          </cell>
        </row>
        <row r="170">
          <cell r="B170">
            <v>2752301</v>
          </cell>
          <cell r="C170" t="str">
            <v>LAKESIDE - BEIKIRCH CARE</v>
          </cell>
          <cell r="D170">
            <v>1.5619397266168905E-2</v>
          </cell>
        </row>
        <row r="171">
          <cell r="B171">
            <v>2753301</v>
          </cell>
          <cell r="C171" t="str">
            <v>WESTGATE NURSING HOME INC</v>
          </cell>
          <cell r="D171">
            <v>-3.8832314455743262E-2</v>
          </cell>
        </row>
        <row r="172">
          <cell r="B172">
            <v>2754300</v>
          </cell>
          <cell r="C172" t="str">
            <v>HAMILTON MANOR NURSING HO</v>
          </cell>
          <cell r="D172">
            <v>-4.9642140853304983E-2</v>
          </cell>
        </row>
        <row r="173">
          <cell r="B173">
            <v>2754301</v>
          </cell>
          <cell r="C173" t="str">
            <v xml:space="preserve">LATTA ROAD NURSING HOME  </v>
          </cell>
          <cell r="D173">
            <v>-8.4020848793799549E-2</v>
          </cell>
        </row>
        <row r="174">
          <cell r="B174">
            <v>2754302</v>
          </cell>
          <cell r="C174" t="str">
            <v xml:space="preserve">PARK RIDGE NURSING HOME  </v>
          </cell>
          <cell r="D174">
            <v>2.5760093197581817E-2</v>
          </cell>
        </row>
        <row r="175">
          <cell r="B175">
            <v>2754303</v>
          </cell>
          <cell r="C175" t="str">
            <v>LATTA ROAD NURSING HOME A</v>
          </cell>
          <cell r="D175">
            <v>-7.0482353361090155E-2</v>
          </cell>
        </row>
        <row r="176">
          <cell r="B176">
            <v>2754304</v>
          </cell>
          <cell r="C176" t="str">
            <v>EDNA TINA WILSON LIVING C</v>
          </cell>
          <cell r="D176">
            <v>4.9909664956139979E-2</v>
          </cell>
        </row>
        <row r="177">
          <cell r="B177">
            <v>2757300</v>
          </cell>
          <cell r="C177" t="str">
            <v>ST ANNS COMMUNITY</v>
          </cell>
          <cell r="D177">
            <v>-1.0409619847971091E-2</v>
          </cell>
        </row>
        <row r="178">
          <cell r="B178">
            <v>2757301</v>
          </cell>
          <cell r="C178" t="str">
            <v>ST ANNS COMMUNITY</v>
          </cell>
          <cell r="D178">
            <v>-6.924176941655015E-2</v>
          </cell>
        </row>
        <row r="179">
          <cell r="B179">
            <v>2761302</v>
          </cell>
          <cell r="C179" t="str">
            <v xml:space="preserve">HILL HAVEN NURSING HOME  </v>
          </cell>
          <cell r="D179">
            <v>-3.5709952442287696E-2</v>
          </cell>
        </row>
        <row r="180">
          <cell r="B180">
            <v>2761303</v>
          </cell>
          <cell r="C180" t="str">
            <v>PENFIELD PLACE LLC</v>
          </cell>
          <cell r="D180">
            <v>7.5707102259074968E-2</v>
          </cell>
        </row>
        <row r="181">
          <cell r="B181">
            <v>2762301</v>
          </cell>
          <cell r="C181" t="str">
            <v>CREST MANOR LIVING AND RE</v>
          </cell>
          <cell r="D181">
            <v>5.9320193555789338E-2</v>
          </cell>
        </row>
        <row r="182">
          <cell r="B182">
            <v>2763300</v>
          </cell>
          <cell r="C182" t="str">
            <v>THE HIGHLANDS LIVING CENT</v>
          </cell>
          <cell r="D182">
            <v>7.5931043984427526E-3</v>
          </cell>
        </row>
        <row r="183">
          <cell r="B183">
            <v>2801001</v>
          </cell>
          <cell r="C183" t="str">
            <v>WILKINSON RESIDENTIAL HEA</v>
          </cell>
          <cell r="D183">
            <v>-1.758274909587507E-2</v>
          </cell>
        </row>
        <row r="184">
          <cell r="B184">
            <v>2801304</v>
          </cell>
          <cell r="C184" t="str">
            <v>RIVER RIDGE LIVING CENTER</v>
          </cell>
          <cell r="D184">
            <v>5.0062171251557598E-4</v>
          </cell>
        </row>
        <row r="185">
          <cell r="B185">
            <v>2828300</v>
          </cell>
          <cell r="C185" t="str">
            <v>ST JOHNSVILLE REHABILITAT</v>
          </cell>
          <cell r="D185">
            <v>9.7973061115911877E-2</v>
          </cell>
        </row>
        <row r="186">
          <cell r="B186">
            <v>2850300</v>
          </cell>
          <cell r="C186" t="str">
            <v>MT LORETTO NURSING HOME I</v>
          </cell>
          <cell r="D186">
            <v>-0.17089171265283509</v>
          </cell>
        </row>
        <row r="187">
          <cell r="B187">
            <v>2851301</v>
          </cell>
          <cell r="C187" t="str">
            <v xml:space="preserve">PALATINE NURSING HOME    </v>
          </cell>
          <cell r="D187">
            <v>2.8191338392788094E-2</v>
          </cell>
        </row>
        <row r="188">
          <cell r="B188">
            <v>2901300</v>
          </cell>
          <cell r="C188" t="str">
            <v>GLENGARIFF HEALTH CARE CE</v>
          </cell>
          <cell r="D188">
            <v>7.916700059428081E-3</v>
          </cell>
        </row>
        <row r="189">
          <cell r="B189">
            <v>2901304</v>
          </cell>
          <cell r="C189" t="str">
            <v>MARQUIS REHABILITATION &amp;</v>
          </cell>
          <cell r="D189">
            <v>9.2652789020917128E-2</v>
          </cell>
        </row>
        <row r="190">
          <cell r="B190">
            <v>2901305</v>
          </cell>
          <cell r="C190" t="str">
            <v>GLEN COVE CENTER FOR NURS</v>
          </cell>
          <cell r="D190">
            <v>0.12086209832839677</v>
          </cell>
        </row>
        <row r="191">
          <cell r="B191">
            <v>2902302</v>
          </cell>
          <cell r="C191" t="str">
            <v>THE KOMANOFF CENTER FOR G</v>
          </cell>
          <cell r="D191">
            <v>-2.5218608748670365E-2</v>
          </cell>
        </row>
        <row r="192">
          <cell r="B192">
            <v>2902303</v>
          </cell>
          <cell r="C192" t="str">
            <v>BEACH TERRACE CARE CENTER</v>
          </cell>
          <cell r="D192">
            <v>0.10828278993139917</v>
          </cell>
        </row>
        <row r="193">
          <cell r="B193">
            <v>2902304</v>
          </cell>
          <cell r="C193" t="str">
            <v>GRANDELL REHABILITATION A</v>
          </cell>
          <cell r="D193">
            <v>5.245942675285048E-2</v>
          </cell>
        </row>
        <row r="194">
          <cell r="B194">
            <v>2902306</v>
          </cell>
          <cell r="C194" t="str">
            <v>PARK AVENUE EXTENDED CARE</v>
          </cell>
          <cell r="D194">
            <v>4.2449376467051478E-2</v>
          </cell>
        </row>
        <row r="195">
          <cell r="B195">
            <v>2904300</v>
          </cell>
          <cell r="C195" t="str">
            <v>SOUTH SHORE HEALTHCARE</v>
          </cell>
          <cell r="D195">
            <v>1.721113082247493E-2</v>
          </cell>
        </row>
        <row r="196">
          <cell r="B196">
            <v>2904301</v>
          </cell>
          <cell r="C196" t="str">
            <v>MEADOWBROOK CARE CENTER I</v>
          </cell>
          <cell r="D196">
            <v>1.8280128440567096E-2</v>
          </cell>
        </row>
        <row r="197">
          <cell r="B197">
            <v>2906302</v>
          </cell>
          <cell r="C197" t="str">
            <v>MAYFAIR CARE CENTER</v>
          </cell>
          <cell r="D197">
            <v>-6.0851588871271074E-2</v>
          </cell>
        </row>
        <row r="198">
          <cell r="B198">
            <v>2906304</v>
          </cell>
          <cell r="C198" t="str">
            <v>HEMPSTEAD PARK NURSING HO</v>
          </cell>
          <cell r="D198">
            <v>-2.229402314794825E-2</v>
          </cell>
        </row>
        <row r="199">
          <cell r="B199">
            <v>2906305</v>
          </cell>
          <cell r="C199" t="str">
            <v>NASSAU EXTENDED CARE FACI</v>
          </cell>
          <cell r="D199">
            <v>4.1065481081398347E-2</v>
          </cell>
        </row>
        <row r="200">
          <cell r="B200">
            <v>2909302</v>
          </cell>
          <cell r="C200" t="str">
            <v xml:space="preserve">ROCKVILLE NURSING CENTER </v>
          </cell>
          <cell r="D200">
            <v>9.0633836270368386E-3</v>
          </cell>
        </row>
        <row r="201">
          <cell r="B201">
            <v>2909304</v>
          </cell>
          <cell r="C201" t="str">
            <v>ROCKVILLE SKILLED NURSING</v>
          </cell>
          <cell r="D201">
            <v>3.5839193984239896E-2</v>
          </cell>
        </row>
        <row r="202">
          <cell r="B202">
            <v>2910000</v>
          </cell>
          <cell r="C202" t="str">
            <v>ORZAC CENTER FOR EXTENDED</v>
          </cell>
          <cell r="D202">
            <v>5.3843042121822483E-2</v>
          </cell>
        </row>
        <row r="203">
          <cell r="B203">
            <v>2911302</v>
          </cell>
          <cell r="C203" t="str">
            <v>EAST ROCKAWAY PROGRESSIVE</v>
          </cell>
          <cell r="D203">
            <v>9.4123118353124396E-2</v>
          </cell>
        </row>
        <row r="204">
          <cell r="B204">
            <v>2913301</v>
          </cell>
          <cell r="C204" t="str">
            <v>GRACE PLAZA NURSING AND R</v>
          </cell>
          <cell r="D204">
            <v>7.1016027721611905E-2</v>
          </cell>
        </row>
        <row r="205">
          <cell r="B205">
            <v>2950301</v>
          </cell>
          <cell r="C205" t="str">
            <v>BELAIR CARE CENTER INC</v>
          </cell>
          <cell r="D205">
            <v>4.5668686771564479E-2</v>
          </cell>
        </row>
        <row r="206">
          <cell r="B206">
            <v>2950302</v>
          </cell>
          <cell r="C206" t="str">
            <v>A HOLLY PATTERSON EXTENDE</v>
          </cell>
          <cell r="D206">
            <v>7.1462334517290449E-2</v>
          </cell>
        </row>
        <row r="207">
          <cell r="B207">
            <v>2950314</v>
          </cell>
          <cell r="C207" t="str">
            <v>OCEANSIDE CARE CENTER INC</v>
          </cell>
          <cell r="D207">
            <v>6.570734386981146E-2</v>
          </cell>
        </row>
        <row r="208">
          <cell r="B208">
            <v>2950315</v>
          </cell>
          <cell r="C208" t="str">
            <v>WOODMERE REHABILITATION A</v>
          </cell>
          <cell r="D208">
            <v>4.7587298354198684E-2</v>
          </cell>
        </row>
        <row r="209">
          <cell r="B209">
            <v>2950316</v>
          </cell>
          <cell r="C209" t="str">
            <v>GARDEN CARE CENTER</v>
          </cell>
          <cell r="D209">
            <v>3.4261582829704477E-2</v>
          </cell>
        </row>
        <row r="210">
          <cell r="B210">
            <v>2950317</v>
          </cell>
          <cell r="C210" t="str">
            <v>FULTON COMMONS CARE CENTE</v>
          </cell>
          <cell r="D210">
            <v>7.7078204033229236E-2</v>
          </cell>
        </row>
        <row r="211">
          <cell r="B211">
            <v>2950318</v>
          </cell>
          <cell r="C211" t="str">
            <v>TOWNHOUSE CENTER FOR REHA</v>
          </cell>
          <cell r="D211">
            <v>5.6352487322044193E-3</v>
          </cell>
        </row>
        <row r="212">
          <cell r="B212">
            <v>2951304</v>
          </cell>
          <cell r="C212" t="str">
            <v>SANDS POINT CENTER FOR HE</v>
          </cell>
          <cell r="D212">
            <v>5.9266593748823149E-2</v>
          </cell>
        </row>
        <row r="213">
          <cell r="B213">
            <v>2951305</v>
          </cell>
          <cell r="C213" t="str">
            <v>NORTH SHORE UNIVERSITY HO</v>
          </cell>
          <cell r="D213">
            <v>3.1806549865620704E-2</v>
          </cell>
        </row>
        <row r="214">
          <cell r="B214">
            <v>2951306</v>
          </cell>
          <cell r="C214" t="str">
            <v>HIGHFIELD GARDENS CARE CE</v>
          </cell>
          <cell r="D214">
            <v>4.385882530031774E-2</v>
          </cell>
        </row>
        <row r="215">
          <cell r="B215">
            <v>2951307</v>
          </cell>
          <cell r="C215" t="str">
            <v xml:space="preserve">SUNHARBOR MANOR          </v>
          </cell>
          <cell r="D215">
            <v>1.8842908044530766E-2</v>
          </cell>
        </row>
        <row r="216">
          <cell r="B216">
            <v>2952301</v>
          </cell>
          <cell r="C216" t="str">
            <v>PARKVIEW CARE AND REHABIL</v>
          </cell>
          <cell r="D216">
            <v>-3.6666112872082164E-2</v>
          </cell>
        </row>
        <row r="217">
          <cell r="B217">
            <v>2952303</v>
          </cell>
          <cell r="C217" t="str">
            <v>WOODBURY CENTER FOR HEALT</v>
          </cell>
          <cell r="D217">
            <v>-4.8840826407241357E-3</v>
          </cell>
        </row>
        <row r="218">
          <cell r="B218">
            <v>2952306</v>
          </cell>
          <cell r="C218" t="str">
            <v>WHITE OAKS NURSING HOME</v>
          </cell>
          <cell r="D218">
            <v>2.0099135923813276E-2</v>
          </cell>
        </row>
        <row r="219">
          <cell r="B219">
            <v>2952307</v>
          </cell>
          <cell r="C219" t="str">
            <v>COLD SPRING HILLS CENTER</v>
          </cell>
          <cell r="D219">
            <v>-2.3577157608653081E-2</v>
          </cell>
        </row>
        <row r="220">
          <cell r="B220">
            <v>2952308</v>
          </cell>
          <cell r="C220" t="str">
            <v>CENTRAL ISLAND HEALTHCARE</v>
          </cell>
          <cell r="D220">
            <v>7.6894827991319054E-2</v>
          </cell>
        </row>
        <row r="221">
          <cell r="B221">
            <v>2961302</v>
          </cell>
          <cell r="C221" t="str">
            <v>BAYVIEW NURSING AND REHAB</v>
          </cell>
          <cell r="D221">
            <v>5.6315275014128093E-2</v>
          </cell>
        </row>
        <row r="222">
          <cell r="B222">
            <v>3101300</v>
          </cell>
          <cell r="C222" t="str">
            <v>BRIODY HEALTH CARE FACILI</v>
          </cell>
          <cell r="D222">
            <v>5.1882353577445287E-3</v>
          </cell>
        </row>
        <row r="223">
          <cell r="B223">
            <v>3101305</v>
          </cell>
          <cell r="C223" t="str">
            <v>ODD FELLOW &amp; REBEKAH REHA</v>
          </cell>
          <cell r="D223">
            <v>-7.9099183321018604E-2</v>
          </cell>
        </row>
        <row r="224">
          <cell r="B224">
            <v>3102307</v>
          </cell>
          <cell r="C224" t="str">
            <v>SCHOELLKOPF HEALTH CENTER</v>
          </cell>
          <cell r="D224">
            <v>2.5250002417148108E-2</v>
          </cell>
        </row>
        <row r="225">
          <cell r="B225">
            <v>3102310</v>
          </cell>
          <cell r="C225" t="str">
            <v>NIAGARA REHABILITATION AN</v>
          </cell>
          <cell r="D225">
            <v>-0.10256549197063276</v>
          </cell>
        </row>
        <row r="226">
          <cell r="B226">
            <v>3103000</v>
          </cell>
          <cell r="C226" t="str">
            <v>DEGRAFF MEMORIAL HOSPITAL</v>
          </cell>
          <cell r="D226">
            <v>1.1129431912488259E-2</v>
          </cell>
        </row>
        <row r="227">
          <cell r="B227">
            <v>3121301</v>
          </cell>
          <cell r="C227" t="str">
            <v>ELDERWOOD HEALTH CARE CRE</v>
          </cell>
          <cell r="D227">
            <v>5.7130110131639314E-3</v>
          </cell>
        </row>
        <row r="228">
          <cell r="B228">
            <v>3121303</v>
          </cell>
          <cell r="C228" t="str">
            <v>OUR LADY OF PEACE NURSING</v>
          </cell>
          <cell r="D228">
            <v>9.9564752834714696E-3</v>
          </cell>
        </row>
        <row r="229">
          <cell r="B229">
            <v>3154302</v>
          </cell>
          <cell r="C229" t="str">
            <v>NEWFANE REHABILITATION AN</v>
          </cell>
          <cell r="D229">
            <v>-5.2778646844491239E-2</v>
          </cell>
        </row>
        <row r="230">
          <cell r="B230">
            <v>3158302</v>
          </cell>
          <cell r="C230" t="str">
            <v>ABSOLUT CENTER FOR NURSIN</v>
          </cell>
          <cell r="D230">
            <v>-2.2629571335381946E-2</v>
          </cell>
        </row>
        <row r="231">
          <cell r="B231">
            <v>3160301</v>
          </cell>
          <cell r="C231" t="str">
            <v>NORTH GATE HEALTH CARE FA</v>
          </cell>
          <cell r="D231">
            <v>3.0927756754642582E-3</v>
          </cell>
        </row>
        <row r="232">
          <cell r="B232">
            <v>3201002</v>
          </cell>
          <cell r="C232" t="str">
            <v>ROME MEMORIAL HOSPITAL IN</v>
          </cell>
          <cell r="D232">
            <v>-1.8540040974578949E-2</v>
          </cell>
        </row>
        <row r="233">
          <cell r="B233">
            <v>3201305</v>
          </cell>
          <cell r="C233" t="str">
            <v xml:space="preserve">ROME NURSING HOME        </v>
          </cell>
          <cell r="D233">
            <v>-7.0368832633098566E-2</v>
          </cell>
        </row>
        <row r="234">
          <cell r="B234">
            <v>3201307</v>
          </cell>
          <cell r="C234" t="str">
            <v>BETSY ROSS REHABILITATION</v>
          </cell>
          <cell r="D234">
            <v>2.9603395340545405E-2</v>
          </cell>
        </row>
        <row r="235">
          <cell r="B235">
            <v>3201308</v>
          </cell>
          <cell r="C235" t="str">
            <v>BETHANY GARDENS SKILLED L</v>
          </cell>
          <cell r="D235">
            <v>6.8842179444621697E-3</v>
          </cell>
        </row>
        <row r="236">
          <cell r="B236">
            <v>3201309</v>
          </cell>
          <cell r="C236" t="str">
            <v>STONEHEDGE HEALTH AND REH</v>
          </cell>
          <cell r="D236">
            <v>2.3785585874624943E-2</v>
          </cell>
        </row>
        <row r="237">
          <cell r="B237">
            <v>3202308</v>
          </cell>
          <cell r="C237" t="str">
            <v>MASONIC CARE COMMUNITY OF</v>
          </cell>
          <cell r="D237">
            <v>-0.51352029874886629</v>
          </cell>
        </row>
        <row r="238">
          <cell r="B238">
            <v>3202310</v>
          </cell>
          <cell r="C238" t="str">
            <v>ST JOSEPH NURSING HOME CO</v>
          </cell>
          <cell r="D238">
            <v>-1.4792949217520748E-2</v>
          </cell>
        </row>
        <row r="239">
          <cell r="B239">
            <v>3202313</v>
          </cell>
          <cell r="C239" t="str">
            <v>LORETTO-UTICA NURSING HOM</v>
          </cell>
          <cell r="D239">
            <v>-0.16013155059396444</v>
          </cell>
        </row>
        <row r="240">
          <cell r="B240">
            <v>3202314</v>
          </cell>
          <cell r="C240" t="str">
            <v>HERITAGE HEALTH CARE CENT</v>
          </cell>
          <cell r="D240">
            <v>4.6484784209516947E-2</v>
          </cell>
        </row>
        <row r="241">
          <cell r="B241">
            <v>3202315</v>
          </cell>
          <cell r="C241" t="str">
            <v>THE PINES AT UTICA CENTER</v>
          </cell>
          <cell r="D241">
            <v>-0.10630831809699667</v>
          </cell>
        </row>
        <row r="242">
          <cell r="B242">
            <v>3221301</v>
          </cell>
          <cell r="C242" t="str">
            <v>SUNSET NURSING AND REHABI</v>
          </cell>
          <cell r="D242">
            <v>5.6169660457911212E-2</v>
          </cell>
        </row>
        <row r="243">
          <cell r="B243">
            <v>3225303</v>
          </cell>
          <cell r="C243" t="str">
            <v>KATHERINE LUTHER RESIDENT</v>
          </cell>
          <cell r="D243">
            <v>7.4647156072547544E-2</v>
          </cell>
        </row>
        <row r="244">
          <cell r="B244">
            <v>3226301</v>
          </cell>
          <cell r="C244" t="str">
            <v xml:space="preserve">HARDING NURSING HOME     </v>
          </cell>
          <cell r="D244">
            <v>8.2638876908920633E-3</v>
          </cell>
        </row>
        <row r="245">
          <cell r="B245">
            <v>3227303</v>
          </cell>
          <cell r="C245" t="str">
            <v>PRESBYTERIAN HOME FOR CEN</v>
          </cell>
          <cell r="D245">
            <v>-2.6742741254337007E-2</v>
          </cell>
        </row>
        <row r="246">
          <cell r="B246">
            <v>3227304</v>
          </cell>
          <cell r="C246" t="str">
            <v>CHARLES T SITRIN HEALTH C</v>
          </cell>
          <cell r="D246">
            <v>-1.5714699779355103E-2</v>
          </cell>
        </row>
        <row r="247">
          <cell r="B247">
            <v>3227305</v>
          </cell>
          <cell r="C247" t="str">
            <v>ST LUKES HOME</v>
          </cell>
          <cell r="D247">
            <v>-1.7546209457039889E-2</v>
          </cell>
        </row>
        <row r="248">
          <cell r="B248">
            <v>3239300</v>
          </cell>
          <cell r="C248" t="str">
            <v>EASTERN STAR HOME &amp; INFIR</v>
          </cell>
          <cell r="D248">
            <v>-0.16275371116258155</v>
          </cell>
        </row>
        <row r="249">
          <cell r="B249">
            <v>3301309</v>
          </cell>
          <cell r="C249" t="str">
            <v>JEWISH HOME OF CENTRAL NE</v>
          </cell>
          <cell r="D249">
            <v>-3.9842364781779292E-2</v>
          </cell>
        </row>
        <row r="250">
          <cell r="B250">
            <v>3301312</v>
          </cell>
          <cell r="C250" t="str">
            <v>VAN DUYN HOME AND HOSPITA</v>
          </cell>
          <cell r="D250">
            <v>-0.26497240343590978</v>
          </cell>
        </row>
        <row r="251">
          <cell r="B251">
            <v>3301321</v>
          </cell>
          <cell r="C251" t="str">
            <v>ST CAMILLUS RESIDENTIAL H</v>
          </cell>
          <cell r="D251">
            <v>-1.4741642041608065E-2</v>
          </cell>
        </row>
        <row r="252">
          <cell r="B252">
            <v>3301322</v>
          </cell>
          <cell r="C252" t="str">
            <v>JAMES SQUARE HEALTH AND R</v>
          </cell>
          <cell r="D252">
            <v>-3.5833484844549493E-3</v>
          </cell>
        </row>
        <row r="253">
          <cell r="B253">
            <v>3301323</v>
          </cell>
          <cell r="C253" t="str">
            <v>ROSEWOOD HEIGHTS HEALTH C</v>
          </cell>
          <cell r="D253">
            <v>2.9004398954010908E-3</v>
          </cell>
        </row>
        <row r="254">
          <cell r="B254">
            <v>3301326</v>
          </cell>
          <cell r="C254" t="str">
            <v>CENTRAL PARK REHABILITATI</v>
          </cell>
          <cell r="D254">
            <v>-0.12440997585726217</v>
          </cell>
        </row>
        <row r="255">
          <cell r="B255">
            <v>3301327</v>
          </cell>
          <cell r="C255" t="str">
            <v>LORETTO HEALTH AND REHABI</v>
          </cell>
          <cell r="D255">
            <v>-1.9484859847390252E-2</v>
          </cell>
        </row>
        <row r="256">
          <cell r="B256">
            <v>3321301</v>
          </cell>
          <cell r="C256" t="str">
            <v>SUNNYSIDE CARE CENTER</v>
          </cell>
          <cell r="D256">
            <v>5.3874377741744653E-2</v>
          </cell>
        </row>
        <row r="257">
          <cell r="B257">
            <v>3327301</v>
          </cell>
          <cell r="C257" t="str">
            <v>SYRACUSE HOME ASSOCIATION</v>
          </cell>
          <cell r="D257">
            <v>-2.4671293911971287E-2</v>
          </cell>
        </row>
        <row r="258">
          <cell r="B258">
            <v>3331300</v>
          </cell>
          <cell r="C258" t="str">
            <v>ELDERWOOD HEALTH CARE BIR</v>
          </cell>
          <cell r="D258">
            <v>0.10787853025827471</v>
          </cell>
        </row>
        <row r="259">
          <cell r="B259">
            <v>3334303</v>
          </cell>
          <cell r="C259" t="str">
            <v>THE CROSSINGS NURSING AND</v>
          </cell>
          <cell r="D259">
            <v>1.5970754342048678E-2</v>
          </cell>
        </row>
        <row r="260">
          <cell r="B260">
            <v>3353300</v>
          </cell>
          <cell r="C260" t="str">
            <v>IROQUOIS NURSING HOME</v>
          </cell>
          <cell r="D260">
            <v>0.12066640458553109</v>
          </cell>
        </row>
        <row r="261">
          <cell r="B261">
            <v>3353301</v>
          </cell>
          <cell r="C261" t="str">
            <v>NOTTINGHAM RESIDENTIAL HE</v>
          </cell>
          <cell r="D261">
            <v>4.5453302002013841E-2</v>
          </cell>
        </row>
        <row r="262">
          <cell r="B262">
            <v>3402302</v>
          </cell>
          <cell r="C262" t="str">
            <v>LIVING CENTER AT GENEVA S</v>
          </cell>
          <cell r="D262">
            <v>7.5818182812889936E-3</v>
          </cell>
        </row>
        <row r="263">
          <cell r="B263">
            <v>3402303</v>
          </cell>
          <cell r="C263" t="str">
            <v>LIVING CENTER AT GENEVA N</v>
          </cell>
          <cell r="D263">
            <v>-4.3211092656911206E-2</v>
          </cell>
        </row>
        <row r="264">
          <cell r="B264">
            <v>3421000</v>
          </cell>
          <cell r="C264" t="str">
            <v xml:space="preserve">CLIFTON SPRINGS HOSPITAL </v>
          </cell>
          <cell r="D264">
            <v>-1.1861030923163101E-2</v>
          </cell>
        </row>
        <row r="265">
          <cell r="B265">
            <v>3429300</v>
          </cell>
          <cell r="C265" t="str">
            <v>MM EWING CONTINUING CARE</v>
          </cell>
          <cell r="D265">
            <v>2.6146065358956666E-2</v>
          </cell>
        </row>
        <row r="266">
          <cell r="B266">
            <v>3429302</v>
          </cell>
          <cell r="C266" t="str">
            <v>ONTARIO COUNTY HEALTH FAC</v>
          </cell>
          <cell r="D266">
            <v>-0.28505556772060436</v>
          </cell>
        </row>
        <row r="267">
          <cell r="B267">
            <v>3429303</v>
          </cell>
          <cell r="C267" t="str">
            <v xml:space="preserve">ELM MANOR NURSING HOME   </v>
          </cell>
          <cell r="D267">
            <v>4.6278276780971801E-3</v>
          </cell>
        </row>
        <row r="268">
          <cell r="B268">
            <v>3501302</v>
          </cell>
          <cell r="C268" t="str">
            <v>ST TERESAS NURSING &amp; REHA</v>
          </cell>
          <cell r="D268">
            <v>-9.3713506056114114E-4</v>
          </cell>
        </row>
        <row r="269">
          <cell r="B269">
            <v>3501304</v>
          </cell>
          <cell r="C269" t="str">
            <v>MIDDLETOWN PARK REHABILIT</v>
          </cell>
          <cell r="D269">
            <v>-2.9130913211152201E-2</v>
          </cell>
        </row>
        <row r="270">
          <cell r="B270">
            <v>3502304</v>
          </cell>
          <cell r="C270" t="str">
            <v>ELANT AT NEWBURGH INC</v>
          </cell>
          <cell r="D270">
            <v>-6.6518378248882515E-2</v>
          </cell>
        </row>
        <row r="271">
          <cell r="B271">
            <v>3523301</v>
          </cell>
          <cell r="C271" t="str">
            <v>THE VALLEY VIEW CENTER FO</v>
          </cell>
          <cell r="D271">
            <v>-0.64338221901646653</v>
          </cell>
        </row>
        <row r="272">
          <cell r="B272">
            <v>3523302</v>
          </cell>
          <cell r="C272" t="str">
            <v>ELANT AT GOSHEN INC</v>
          </cell>
          <cell r="D272">
            <v>2.1570412533363354E-2</v>
          </cell>
        </row>
        <row r="273">
          <cell r="B273">
            <v>3523303</v>
          </cell>
          <cell r="C273" t="str">
            <v>GLEN ARDEN INC</v>
          </cell>
          <cell r="D273">
            <v>-6.7774970306919161E-2</v>
          </cell>
        </row>
        <row r="274">
          <cell r="B274">
            <v>3529301</v>
          </cell>
          <cell r="C274" t="str">
            <v>SCHERVIER PAVILION</v>
          </cell>
          <cell r="D274">
            <v>4.2307267860794237E-2</v>
          </cell>
        </row>
        <row r="275">
          <cell r="B275">
            <v>3535001</v>
          </cell>
          <cell r="C275" t="str">
            <v>ST JOSEPHS PLACE</v>
          </cell>
          <cell r="D275">
            <v>-2.8718836676873995E-2</v>
          </cell>
        </row>
        <row r="276">
          <cell r="B276">
            <v>3557302</v>
          </cell>
          <cell r="C276" t="str">
            <v>CAMPBELL HALL REHABILITAT</v>
          </cell>
          <cell r="D276">
            <v>1.3618072927367288E-3</v>
          </cell>
        </row>
        <row r="277">
          <cell r="B277">
            <v>3561302</v>
          </cell>
          <cell r="C277" t="str">
            <v xml:space="preserve">MONTGOMERY NURSING HOME  </v>
          </cell>
          <cell r="D277">
            <v>3.1772225718067683E-2</v>
          </cell>
        </row>
        <row r="278">
          <cell r="B278">
            <v>3620300</v>
          </cell>
          <cell r="C278" t="str">
            <v>THE VILLAGES OF ORLEANS H</v>
          </cell>
          <cell r="D278">
            <v>8.6036566109119229E-3</v>
          </cell>
        </row>
        <row r="279">
          <cell r="B279">
            <v>3622000</v>
          </cell>
          <cell r="C279" t="str">
            <v xml:space="preserve">MEDINA MEMORIAL HOSPITAL </v>
          </cell>
          <cell r="D279">
            <v>-4.4765129727918393E-2</v>
          </cell>
        </row>
        <row r="280">
          <cell r="B280">
            <v>3622302</v>
          </cell>
          <cell r="C280" t="str">
            <v xml:space="preserve">ORCHARD MANOR INC        </v>
          </cell>
          <cell r="D280">
            <v>-1.2441062764571059E-3</v>
          </cell>
        </row>
        <row r="281">
          <cell r="B281">
            <v>3701301</v>
          </cell>
          <cell r="C281" t="str">
            <v>MICHAUD RESIDENTIAL HEALT</v>
          </cell>
          <cell r="D281">
            <v>7.2078814848986969E-2</v>
          </cell>
        </row>
        <row r="282">
          <cell r="B282">
            <v>3702309</v>
          </cell>
          <cell r="C282" t="str">
            <v>ST LUKE RESIDENTIAL HEALT</v>
          </cell>
          <cell r="D282">
            <v>-1.1389665299067042E-2</v>
          </cell>
        </row>
        <row r="283">
          <cell r="B283">
            <v>3702311</v>
          </cell>
          <cell r="C283" t="str">
            <v xml:space="preserve">SUNRISE NURSING HOME   </v>
          </cell>
          <cell r="D283">
            <v>1.2615631316573664E-2</v>
          </cell>
        </row>
        <row r="284">
          <cell r="B284">
            <v>3702312</v>
          </cell>
          <cell r="C284" t="str">
            <v>SENECA HILL MANOR INC</v>
          </cell>
          <cell r="D284">
            <v>1.6045206207722561E-2</v>
          </cell>
        </row>
        <row r="285">
          <cell r="B285">
            <v>3702313</v>
          </cell>
          <cell r="C285" t="str">
            <v xml:space="preserve">PONTIAC NURSING HOME     </v>
          </cell>
          <cell r="D285">
            <v>0.17750718324830606</v>
          </cell>
        </row>
        <row r="286">
          <cell r="B286">
            <v>3801000</v>
          </cell>
          <cell r="C286" t="str">
            <v>AURELIA OSBORN FOX MEMORI</v>
          </cell>
          <cell r="D286">
            <v>-5.3103891414427604E-2</v>
          </cell>
        </row>
        <row r="287">
          <cell r="B287">
            <v>3801303</v>
          </cell>
          <cell r="C287" t="str">
            <v>ONEONTA NURSING AND REHAB</v>
          </cell>
          <cell r="D287">
            <v>1.0687863487240878E-2</v>
          </cell>
        </row>
        <row r="288">
          <cell r="B288">
            <v>3859300</v>
          </cell>
          <cell r="C288" t="str">
            <v>OTSEGO MANOR</v>
          </cell>
          <cell r="D288">
            <v>-0.17015911352571902</v>
          </cell>
        </row>
        <row r="289">
          <cell r="B289">
            <v>3950302</v>
          </cell>
          <cell r="C289" t="str">
            <v>PUTNAM RIDGE</v>
          </cell>
          <cell r="D289">
            <v>3.0468953473978776E-2</v>
          </cell>
        </row>
        <row r="290">
          <cell r="B290">
            <v>3951301</v>
          </cell>
          <cell r="C290" t="str">
            <v>PUTNAM NURSING AND REHABI</v>
          </cell>
          <cell r="D290">
            <v>-3.8681738942653483E-2</v>
          </cell>
        </row>
        <row r="291">
          <cell r="B291">
            <v>4102307</v>
          </cell>
          <cell r="C291" t="str">
            <v xml:space="preserve">VAN RENSSELAER MANOR     </v>
          </cell>
          <cell r="D291">
            <v>-0.33946011871420279</v>
          </cell>
        </row>
        <row r="292">
          <cell r="B292">
            <v>4102309</v>
          </cell>
          <cell r="C292" t="str">
            <v>JAMES A EDDY MEMORIAL GER</v>
          </cell>
          <cell r="D292">
            <v>4.6519240630980986E-2</v>
          </cell>
        </row>
        <row r="293">
          <cell r="B293">
            <v>4102311</v>
          </cell>
          <cell r="C293" t="str">
            <v>EDDY HERITAGE HOUSE NURSI</v>
          </cell>
          <cell r="D293">
            <v>-1.8511493335605478E-2</v>
          </cell>
        </row>
        <row r="294">
          <cell r="B294">
            <v>4102312</v>
          </cell>
          <cell r="C294" t="str">
            <v>THE SPRINGS NURSING AND R</v>
          </cell>
          <cell r="D294">
            <v>-3.7947355420860668E-2</v>
          </cell>
        </row>
        <row r="295">
          <cell r="B295">
            <v>4120300</v>
          </cell>
          <cell r="C295" t="str">
            <v>HOOSICK FALLS HEALTH CENT</v>
          </cell>
          <cell r="D295">
            <v>1.0326807574822607E-2</v>
          </cell>
        </row>
        <row r="296">
          <cell r="B296">
            <v>4124300</v>
          </cell>
          <cell r="C296" t="str">
            <v>RESURRECTION NURSING HOME</v>
          </cell>
          <cell r="D296">
            <v>-7.1708933228538232E-2</v>
          </cell>
        </row>
        <row r="297">
          <cell r="B297">
            <v>4152303</v>
          </cell>
          <cell r="C297" t="str">
            <v>EVERGREEN COMMONS</v>
          </cell>
          <cell r="D297">
            <v>-4.6165692639245307E-3</v>
          </cell>
        </row>
        <row r="298">
          <cell r="B298">
            <v>4152304</v>
          </cell>
          <cell r="C298" t="str">
            <v>ROSEWOOD REHABILITATION A</v>
          </cell>
          <cell r="D298">
            <v>-0.14173247056918989</v>
          </cell>
        </row>
        <row r="299">
          <cell r="B299">
            <v>4161304</v>
          </cell>
          <cell r="C299" t="str">
            <v>DIAMOND HILL NURSING AND</v>
          </cell>
          <cell r="D299">
            <v>-0.19022297798709759</v>
          </cell>
        </row>
        <row r="300">
          <cell r="B300">
            <v>4321302</v>
          </cell>
          <cell r="C300" t="str">
            <v>NORTHERN RIVERVIEW HEALTH</v>
          </cell>
          <cell r="D300">
            <v>7.2148110330423745E-2</v>
          </cell>
        </row>
        <row r="301">
          <cell r="B301">
            <v>4322300</v>
          </cell>
          <cell r="C301" t="str">
            <v>HELEN HAYES HOSPITAL RHCF</v>
          </cell>
          <cell r="D301">
            <v>-0.27774508962139322</v>
          </cell>
        </row>
        <row r="302">
          <cell r="B302">
            <v>4329301</v>
          </cell>
          <cell r="C302" t="str">
            <v>RAMAPO MANOR CENTER FOR R</v>
          </cell>
          <cell r="D302">
            <v>7.7635756592152563E-2</v>
          </cell>
        </row>
        <row r="303">
          <cell r="B303">
            <v>4350301</v>
          </cell>
          <cell r="C303" t="str">
            <v>TOLSTOY FOUNDATION REHABI</v>
          </cell>
          <cell r="D303">
            <v>9.562306838578991E-4</v>
          </cell>
        </row>
        <row r="304">
          <cell r="B304">
            <v>4350302</v>
          </cell>
          <cell r="C304" t="str">
            <v xml:space="preserve">NYACK MANOR NURSING HOME </v>
          </cell>
          <cell r="D304">
            <v>-1.4880181093725004E-3</v>
          </cell>
        </row>
        <row r="305">
          <cell r="B305">
            <v>4350304</v>
          </cell>
          <cell r="C305" t="str">
            <v>NORTHERN MANOR GERIATRIC</v>
          </cell>
          <cell r="D305">
            <v>6.3966444806915854E-3</v>
          </cell>
        </row>
        <row r="306">
          <cell r="B306">
            <v>4350305</v>
          </cell>
          <cell r="C306" t="str">
            <v>FRIEDWALD CENTER FOR REHA</v>
          </cell>
          <cell r="D306">
            <v>2.0621285087292811E-2</v>
          </cell>
        </row>
        <row r="307">
          <cell r="B307">
            <v>4353000</v>
          </cell>
          <cell r="C307" t="str">
            <v>SUMMIT PARK NURSING CARE</v>
          </cell>
          <cell r="D307">
            <v>1.2112386726944552E-2</v>
          </cell>
        </row>
        <row r="308">
          <cell r="B308">
            <v>4353301</v>
          </cell>
          <cell r="C308" t="str">
            <v>NORTHERN METROPOLITAN RES</v>
          </cell>
          <cell r="D308">
            <v>-2.32503204440671E-2</v>
          </cell>
        </row>
        <row r="309">
          <cell r="B309">
            <v>4353303</v>
          </cell>
          <cell r="C309" t="str">
            <v>PINE VALLEY CENTER FOR RE</v>
          </cell>
          <cell r="D309">
            <v>5.9172923056766205E-2</v>
          </cell>
        </row>
        <row r="310">
          <cell r="B310">
            <v>4401300</v>
          </cell>
          <cell r="C310" t="str">
            <v xml:space="preserve">ST JOSEPHS HOME          </v>
          </cell>
          <cell r="D310">
            <v>-6.7444384847047997E-2</v>
          </cell>
        </row>
        <row r="311">
          <cell r="B311">
            <v>4401302</v>
          </cell>
          <cell r="C311" t="str">
            <v>UNITED HELPERS NURSING HO</v>
          </cell>
          <cell r="D311">
            <v>-3.2928996309274053E-2</v>
          </cell>
        </row>
        <row r="312">
          <cell r="B312">
            <v>4402300</v>
          </cell>
          <cell r="C312" t="str">
            <v>HIGHLAND NURSING HOME INC</v>
          </cell>
          <cell r="D312">
            <v>7.2939231105444299E-2</v>
          </cell>
        </row>
        <row r="313">
          <cell r="B313">
            <v>4402303</v>
          </cell>
          <cell r="C313" t="str">
            <v>ST REGIS NURSING HOME INC</v>
          </cell>
          <cell r="D313">
            <v>-2.6336439375684036E-2</v>
          </cell>
        </row>
        <row r="314">
          <cell r="B314">
            <v>4420301</v>
          </cell>
          <cell r="C314" t="str">
            <v>MAPLEWOOD HEALTH CARE AND</v>
          </cell>
          <cell r="D314">
            <v>-4.0145438630764009E-2</v>
          </cell>
        </row>
        <row r="315">
          <cell r="B315">
            <v>4423000</v>
          </cell>
          <cell r="C315" t="str">
            <v xml:space="preserve">KINNEY NURSING HOME      </v>
          </cell>
          <cell r="D315">
            <v>-9.6735229553136959E-2</v>
          </cell>
        </row>
        <row r="316">
          <cell r="B316">
            <v>4501000</v>
          </cell>
          <cell r="C316" t="str">
            <v>SARATOGA CARE NURSING HOM</v>
          </cell>
          <cell r="D316">
            <v>4.9906693309540021E-2</v>
          </cell>
        </row>
        <row r="317">
          <cell r="B317">
            <v>4501301</v>
          </cell>
          <cell r="C317" t="str">
            <v>WESLEY HEALTH CARE CENTER</v>
          </cell>
          <cell r="D317">
            <v>1.0783549838329951E-2</v>
          </cell>
        </row>
        <row r="318">
          <cell r="B318">
            <v>4520301</v>
          </cell>
          <cell r="C318" t="str">
            <v>SARATOGA COUNTY MAPLEWOOD</v>
          </cell>
          <cell r="D318">
            <v>-0.35045989493515428</v>
          </cell>
        </row>
        <row r="319">
          <cell r="B319">
            <v>4552300</v>
          </cell>
          <cell r="C319" t="str">
            <v>SCHUYLER RIDGE A RESIDENT</v>
          </cell>
          <cell r="D319">
            <v>4.4673347807088822E-2</v>
          </cell>
        </row>
        <row r="320">
          <cell r="B320">
            <v>4601001</v>
          </cell>
          <cell r="C320" t="str">
            <v>ELLIS RESIDENTIAL &amp; REHAB</v>
          </cell>
          <cell r="D320">
            <v>2.6960811810597576E-2</v>
          </cell>
        </row>
        <row r="321">
          <cell r="B321">
            <v>4601305</v>
          </cell>
          <cell r="C321" t="str">
            <v>KINGSWAY ARMS NURSING CEN</v>
          </cell>
          <cell r="D321">
            <v>3.4813057460557406E-2</v>
          </cell>
        </row>
        <row r="322">
          <cell r="B322">
            <v>4601306</v>
          </cell>
          <cell r="C322" t="str">
            <v>THE AVENUE NURSING AND RE</v>
          </cell>
          <cell r="D322">
            <v>4.1703169733825408E-2</v>
          </cell>
        </row>
        <row r="323">
          <cell r="B323">
            <v>4620300</v>
          </cell>
          <cell r="C323" t="str">
            <v>BAPTIST HEALTH NURSING AN</v>
          </cell>
          <cell r="D323">
            <v>8.3890167275007879E-3</v>
          </cell>
        </row>
        <row r="324">
          <cell r="B324">
            <v>4651300</v>
          </cell>
          <cell r="C324" t="str">
            <v xml:space="preserve">GLENDALE HOME-SCHDY CNTY </v>
          </cell>
          <cell r="D324">
            <v>-0.70243160362696688</v>
          </cell>
        </row>
        <row r="325">
          <cell r="B325">
            <v>4652302</v>
          </cell>
          <cell r="C325" t="str">
            <v>PATHWAYS NURSING AND REHA</v>
          </cell>
          <cell r="D325">
            <v>-0.14727741090442301</v>
          </cell>
        </row>
        <row r="326">
          <cell r="B326">
            <v>4654302</v>
          </cell>
          <cell r="C326" t="str">
            <v>THE DUTCH MANOR NURSING A</v>
          </cell>
          <cell r="D326">
            <v>-5.0370989107896634E-2</v>
          </cell>
        </row>
        <row r="327">
          <cell r="B327">
            <v>4823000</v>
          </cell>
          <cell r="C327" t="str">
            <v>SCHUYLER HOSPITAL INC AND</v>
          </cell>
          <cell r="D327">
            <v>-2.2117641731015308E-2</v>
          </cell>
        </row>
        <row r="328">
          <cell r="B328">
            <v>4921302</v>
          </cell>
          <cell r="C328" t="str">
            <v>HUNTINGTON LIVING CENTER</v>
          </cell>
          <cell r="D328">
            <v>-5.31631881866595E-2</v>
          </cell>
        </row>
        <row r="329">
          <cell r="B329">
            <v>4921303</v>
          </cell>
          <cell r="C329" t="str">
            <v>SENECA NURSING AND REHABI</v>
          </cell>
          <cell r="D329">
            <v>5.9448048017294301E-2</v>
          </cell>
        </row>
        <row r="330">
          <cell r="B330">
            <v>5001001</v>
          </cell>
          <cell r="C330" t="str">
            <v>FOUNDERS PAVILION</v>
          </cell>
          <cell r="D330">
            <v>-5.3735388771030755E-2</v>
          </cell>
        </row>
        <row r="331">
          <cell r="B331">
            <v>5002001</v>
          </cell>
          <cell r="C331" t="str">
            <v>MCAULEY MANOR AT MERCYCAR</v>
          </cell>
          <cell r="D331">
            <v>-5.1713210080359853E-2</v>
          </cell>
        </row>
        <row r="332">
          <cell r="B332">
            <v>5002302</v>
          </cell>
          <cell r="C332" t="str">
            <v>HORNELL GARDENS LLC</v>
          </cell>
          <cell r="D332">
            <v>8.5437684550646695E-2</v>
          </cell>
        </row>
        <row r="333">
          <cell r="B333">
            <v>5022300</v>
          </cell>
          <cell r="C333" t="str">
            <v xml:space="preserve">STEUBEN COUNTY INFIRMARY </v>
          </cell>
          <cell r="D333">
            <v>-0.3193412180816429</v>
          </cell>
        </row>
        <row r="334">
          <cell r="B334">
            <v>5022301</v>
          </cell>
          <cell r="C334" t="str">
            <v>IRA DAVENPORT MEMORIAL HO</v>
          </cell>
          <cell r="D334">
            <v>3.2474868267527136E-2</v>
          </cell>
        </row>
        <row r="335">
          <cell r="B335">
            <v>5026301</v>
          </cell>
          <cell r="C335" t="str">
            <v>ABSOLUT CENTER FOR NURSIN</v>
          </cell>
          <cell r="D335">
            <v>2.4657575173063346E-2</v>
          </cell>
        </row>
        <row r="336">
          <cell r="B336">
            <v>5101301</v>
          </cell>
          <cell r="C336" t="str">
            <v>BERKSHIRE NURSING &amp; REHAB</v>
          </cell>
          <cell r="D336">
            <v>0.15473499030218182</v>
          </cell>
        </row>
        <row r="337">
          <cell r="B337">
            <v>5120301</v>
          </cell>
          <cell r="C337" t="str">
            <v>BROADLAWN MANOR NURSING A</v>
          </cell>
          <cell r="D337">
            <v>-1.3082577089400887E-2</v>
          </cell>
        </row>
        <row r="338">
          <cell r="B338">
            <v>5123304</v>
          </cell>
          <cell r="C338" t="str">
            <v>BROOKHAVEN HEALTH CARE FA</v>
          </cell>
          <cell r="D338">
            <v>4.2499389182029543E-2</v>
          </cell>
        </row>
        <row r="339">
          <cell r="B339">
            <v>5123305</v>
          </cell>
          <cell r="C339" t="str">
            <v>SUFFOLK CENTER FOR REHABI</v>
          </cell>
          <cell r="D339">
            <v>9.7184962469304345E-3</v>
          </cell>
        </row>
        <row r="340">
          <cell r="B340">
            <v>5126303</v>
          </cell>
          <cell r="C340" t="str">
            <v>THE HAMPTONS CENTER FOR R</v>
          </cell>
          <cell r="D340">
            <v>-8.8570479786844361E-2</v>
          </cell>
        </row>
        <row r="341">
          <cell r="B341">
            <v>5127301</v>
          </cell>
          <cell r="C341" t="str">
            <v>PECONIC LANDING AT SOUTHO</v>
          </cell>
          <cell r="D341">
            <v>-0.21384087347517661</v>
          </cell>
        </row>
        <row r="342">
          <cell r="B342">
            <v>5127302</v>
          </cell>
          <cell r="C342" t="str">
            <v>SAN SIMEON BY THE SOUND C</v>
          </cell>
          <cell r="D342">
            <v>3.1710190130568638E-2</v>
          </cell>
        </row>
        <row r="343">
          <cell r="B343">
            <v>5149303</v>
          </cell>
          <cell r="C343" t="str">
            <v>PORT JEFFERSON HEALTH CAR</v>
          </cell>
          <cell r="D343">
            <v>1.2703511503252747E-2</v>
          </cell>
        </row>
        <row r="344">
          <cell r="B344">
            <v>5150302</v>
          </cell>
          <cell r="C344" t="str">
            <v>DALEVIEW CARE CENTER</v>
          </cell>
          <cell r="D344">
            <v>4.0491770040031141E-2</v>
          </cell>
        </row>
        <row r="345">
          <cell r="B345">
            <v>5150303</v>
          </cell>
          <cell r="C345" t="str">
            <v>EAST NECK NURSING AND REH</v>
          </cell>
          <cell r="D345">
            <v>1.3281106279925101E-2</v>
          </cell>
        </row>
        <row r="346">
          <cell r="B346">
            <v>5151304</v>
          </cell>
          <cell r="C346" t="str">
            <v>JOHN J FOLEY SKILLED NURS</v>
          </cell>
          <cell r="D346">
            <v>-0.44946750690118631</v>
          </cell>
        </row>
        <row r="347">
          <cell r="B347">
            <v>5151310</v>
          </cell>
          <cell r="C347" t="str">
            <v>LONG ISLAND STATE VETERAN</v>
          </cell>
          <cell r="D347">
            <v>4.3800379118058431E-2</v>
          </cell>
        </row>
        <row r="348">
          <cell r="B348">
            <v>5151314</v>
          </cell>
          <cell r="C348" t="str">
            <v>LAKEVIEW REHABILITATION A</v>
          </cell>
          <cell r="D348">
            <v>0.11577437623868007</v>
          </cell>
        </row>
        <row r="349">
          <cell r="B349">
            <v>5151315</v>
          </cell>
          <cell r="C349" t="str">
            <v>OAK HOLLOW NURSING CENTER</v>
          </cell>
          <cell r="D349">
            <v>1.5122614203263452E-2</v>
          </cell>
        </row>
        <row r="350">
          <cell r="B350">
            <v>5151316</v>
          </cell>
          <cell r="C350" t="str">
            <v xml:space="preserve">WOODHAVEN NURSING HOME   </v>
          </cell>
          <cell r="D350">
            <v>1.3797648108777757E-2</v>
          </cell>
        </row>
        <row r="351">
          <cell r="B351">
            <v>5151317</v>
          </cell>
          <cell r="C351" t="str">
            <v>JEFFERSONS FERRY</v>
          </cell>
          <cell r="D351">
            <v>-0.17097272086139106</v>
          </cell>
        </row>
        <row r="352">
          <cell r="B352">
            <v>5151318</v>
          </cell>
          <cell r="C352" t="str">
            <v>ISLAND NURSING AND REHAB</v>
          </cell>
          <cell r="D352">
            <v>7.237242307232084E-3</v>
          </cell>
        </row>
        <row r="353">
          <cell r="B353">
            <v>5151319</v>
          </cell>
          <cell r="C353" t="str">
            <v>MEDFORD MULTICARE CENTER</v>
          </cell>
          <cell r="D353">
            <v>2.4470868292442677E-2</v>
          </cell>
        </row>
        <row r="354">
          <cell r="B354">
            <v>5151320</v>
          </cell>
          <cell r="C354" t="str">
            <v xml:space="preserve">CEDAR LODGE NURSING HOME </v>
          </cell>
          <cell r="D354">
            <v>-1.5254631608265828E-2</v>
          </cell>
        </row>
        <row r="355">
          <cell r="B355">
            <v>5151321</v>
          </cell>
          <cell r="C355" t="str">
            <v>BELLHAVEN CENTER FOR REHA</v>
          </cell>
          <cell r="D355">
            <v>3.6544142017841438E-2</v>
          </cell>
        </row>
        <row r="356">
          <cell r="B356">
            <v>5153306</v>
          </cell>
          <cell r="C356" t="str">
            <v>CARILLON NURSING AND REHA</v>
          </cell>
          <cell r="D356">
            <v>1.8354706932959059E-2</v>
          </cell>
        </row>
        <row r="357">
          <cell r="B357">
            <v>5153307</v>
          </cell>
          <cell r="C357" t="str">
            <v>GURWIN JEWISH NURSING AND</v>
          </cell>
          <cell r="D357">
            <v>-1.4583322279683298E-2</v>
          </cell>
        </row>
        <row r="358">
          <cell r="B358">
            <v>5153309</v>
          </cell>
          <cell r="C358" t="str">
            <v>HUNTINGTON HILLS CENTER F</v>
          </cell>
          <cell r="D358">
            <v>8.4224234766611256E-2</v>
          </cell>
        </row>
        <row r="359">
          <cell r="B359">
            <v>5153310</v>
          </cell>
          <cell r="C359" t="str">
            <v>HILAIRE REHAB &amp; NURSING</v>
          </cell>
          <cell r="D359">
            <v>-1.1318957076079701E-2</v>
          </cell>
        </row>
        <row r="360">
          <cell r="B360">
            <v>5153311</v>
          </cell>
          <cell r="C360" t="str">
            <v>APEX REHABILITATION &amp; CAR</v>
          </cell>
          <cell r="D360">
            <v>9.1623668487416793E-2</v>
          </cell>
        </row>
        <row r="361">
          <cell r="B361">
            <v>5154308</v>
          </cell>
          <cell r="C361" t="str">
            <v>LITTLE FLOWER FOR REHABIL</v>
          </cell>
          <cell r="D361">
            <v>-8.524791670432566E-2</v>
          </cell>
        </row>
        <row r="362">
          <cell r="B362">
            <v>5154310</v>
          </cell>
          <cell r="C362" t="str">
            <v>GOOD SAMARITAN NURSING HO</v>
          </cell>
          <cell r="D362">
            <v>-0.13622550054310015</v>
          </cell>
        </row>
        <row r="363">
          <cell r="B363">
            <v>5154311</v>
          </cell>
          <cell r="C363" t="str">
            <v>PETITE FLEUR NURSING HOME</v>
          </cell>
          <cell r="D363">
            <v>2.2025256670411986E-2</v>
          </cell>
        </row>
        <row r="364">
          <cell r="B364">
            <v>5154312</v>
          </cell>
          <cell r="C364" t="str">
            <v>SUNRISE MANOR CENTER FOR</v>
          </cell>
          <cell r="D364">
            <v>2.4524152284037117E-2</v>
          </cell>
        </row>
        <row r="365">
          <cell r="B365">
            <v>5154319</v>
          </cell>
          <cell r="C365" t="str">
            <v>OUR LADY OF CONSOLATION G</v>
          </cell>
          <cell r="D365">
            <v>3.3781533709263976E-2</v>
          </cell>
        </row>
        <row r="366">
          <cell r="B366">
            <v>5154320</v>
          </cell>
          <cell r="C366" t="str">
            <v xml:space="preserve">ROSS HEALTH CARE CENTER  </v>
          </cell>
          <cell r="D366">
            <v>-4.9318048375235395E-2</v>
          </cell>
        </row>
        <row r="367">
          <cell r="B367">
            <v>5154321</v>
          </cell>
          <cell r="C367" t="str">
            <v>MARIA REGINA RESIDENCE IN</v>
          </cell>
          <cell r="D367">
            <v>-7.3334078158876484E-3</v>
          </cell>
        </row>
        <row r="368">
          <cell r="B368">
            <v>5154323</v>
          </cell>
          <cell r="C368" t="str">
            <v>AFFINITY SKILLED LIVING A</v>
          </cell>
          <cell r="D368">
            <v>3.2302432987693488E-2</v>
          </cell>
        </row>
        <row r="369">
          <cell r="B369">
            <v>5155000</v>
          </cell>
          <cell r="C369" t="str">
            <v>PECONIC BAY SKILLED NURSI</v>
          </cell>
          <cell r="D369">
            <v>3.6543232708550442E-2</v>
          </cell>
        </row>
        <row r="370">
          <cell r="B370">
            <v>5155301</v>
          </cell>
          <cell r="C370" t="str">
            <v>RIVERHEAD CARE CENTER LLC</v>
          </cell>
          <cell r="D370">
            <v>6.0811890808440065E-2</v>
          </cell>
        </row>
        <row r="371">
          <cell r="B371">
            <v>5157305</v>
          </cell>
          <cell r="C371" t="str">
            <v>ST JAMES HEALTHCARE CENTE</v>
          </cell>
          <cell r="D371">
            <v>2.7250369965372865E-2</v>
          </cell>
        </row>
        <row r="372">
          <cell r="B372">
            <v>5157311</v>
          </cell>
          <cell r="C372" t="str">
            <v>ST JOHNLAND NURSING CENTE</v>
          </cell>
          <cell r="D372">
            <v>-5.7049983960379407E-2</v>
          </cell>
        </row>
        <row r="373">
          <cell r="B373">
            <v>5157312</v>
          </cell>
          <cell r="C373" t="str">
            <v>ST CATHERINE OF SIENA NUR</v>
          </cell>
          <cell r="D373">
            <v>-2.4955078594740433E-2</v>
          </cell>
        </row>
        <row r="374">
          <cell r="B374">
            <v>5157313</v>
          </cell>
          <cell r="C374" t="str">
            <v>AVALON GARDENS REHABILITA</v>
          </cell>
          <cell r="D374">
            <v>3.122590318268818E-2</v>
          </cell>
        </row>
        <row r="375">
          <cell r="B375">
            <v>5157314</v>
          </cell>
          <cell r="C375" t="str">
            <v>SMITHTOWN CENTER FOR REHA</v>
          </cell>
          <cell r="D375">
            <v>0.16629787875342514</v>
          </cell>
        </row>
        <row r="376">
          <cell r="B376">
            <v>5157315</v>
          </cell>
          <cell r="C376" t="str">
            <v>NESCONSET CENTER FOR NURS</v>
          </cell>
          <cell r="D376">
            <v>5.738114076294318E-3</v>
          </cell>
        </row>
        <row r="377">
          <cell r="B377">
            <v>5157316</v>
          </cell>
          <cell r="C377" t="str">
            <v>ST JAMES PLAZA NURSING FA</v>
          </cell>
          <cell r="D377">
            <v>2.2066357016576815E-2</v>
          </cell>
        </row>
        <row r="378">
          <cell r="B378">
            <v>5158301</v>
          </cell>
          <cell r="C378" t="str">
            <v>WESTHAMPTON CARE CENTER</v>
          </cell>
          <cell r="D378">
            <v>-5.7372336198048667E-3</v>
          </cell>
        </row>
        <row r="379">
          <cell r="B379">
            <v>5220301</v>
          </cell>
          <cell r="C379" t="str">
            <v>SULLIVAN COUNTY ADULT CAR</v>
          </cell>
          <cell r="D379">
            <v>-0.33157228166016622</v>
          </cell>
        </row>
        <row r="380">
          <cell r="B380">
            <v>5220303</v>
          </cell>
          <cell r="C380" t="str">
            <v>ACHIEVE REHAB AND NURSING</v>
          </cell>
          <cell r="D380">
            <v>6.8989936292389448E-2</v>
          </cell>
        </row>
        <row r="381">
          <cell r="B381">
            <v>5262300</v>
          </cell>
          <cell r="C381" t="str">
            <v>ROSCOE REGIONAL REHABILIT</v>
          </cell>
          <cell r="D381">
            <v>-1.8851925262191642E-2</v>
          </cell>
        </row>
        <row r="382">
          <cell r="B382">
            <v>5263000</v>
          </cell>
          <cell r="C382" t="str">
            <v>CATSKILL REGIONAL MEDICAL</v>
          </cell>
          <cell r="D382">
            <v>4.8372553389399046E-2</v>
          </cell>
        </row>
        <row r="383">
          <cell r="B383">
            <v>5320301</v>
          </cell>
          <cell r="C383" t="str">
            <v>ELDERWOOD HEALTH CARE TIO</v>
          </cell>
          <cell r="D383">
            <v>5.5916866551261853E-3</v>
          </cell>
        </row>
        <row r="384">
          <cell r="B384">
            <v>5324302</v>
          </cell>
          <cell r="C384" t="str">
            <v>RIVERVIEW MANOR HEALTH CA</v>
          </cell>
          <cell r="D384">
            <v>3.9638866158151799E-2</v>
          </cell>
        </row>
        <row r="385">
          <cell r="B385">
            <v>5401305</v>
          </cell>
          <cell r="C385" t="str">
            <v>GROTON COMMUNITY HEALTH C</v>
          </cell>
          <cell r="D385">
            <v>-6.8490430402670346E-2</v>
          </cell>
        </row>
        <row r="386">
          <cell r="B386">
            <v>5401308</v>
          </cell>
          <cell r="C386" t="str">
            <v>KENDAL AT ITHACA INC</v>
          </cell>
          <cell r="D386">
            <v>6.6199357523004904E-2</v>
          </cell>
        </row>
        <row r="387">
          <cell r="B387">
            <v>5401309</v>
          </cell>
          <cell r="C387" t="str">
            <v>BEECHTREE CARE CENTER</v>
          </cell>
          <cell r="D387">
            <v>-3.9563200926376954E-2</v>
          </cell>
        </row>
        <row r="388">
          <cell r="B388">
            <v>5401310</v>
          </cell>
          <cell r="C388" t="str">
            <v>OAK HILL MANOR NURSING HO</v>
          </cell>
          <cell r="D388">
            <v>7.345247618250024E-2</v>
          </cell>
        </row>
        <row r="389">
          <cell r="B389">
            <v>5501309</v>
          </cell>
          <cell r="C389" t="str">
            <v>GOLDEN HILL HEALTH CARE C</v>
          </cell>
          <cell r="D389">
            <v>-0.33207951253225931</v>
          </cell>
        </row>
        <row r="390">
          <cell r="B390">
            <v>5501310</v>
          </cell>
          <cell r="C390" t="str">
            <v>NORTHEAST CENTER FOR SPEC</v>
          </cell>
          <cell r="D390">
            <v>-4.9899030352503169E-2</v>
          </cell>
        </row>
        <row r="391">
          <cell r="B391">
            <v>5522302</v>
          </cell>
          <cell r="C391" t="str">
            <v>THE MOUNTAIN VIEW NURSING</v>
          </cell>
          <cell r="D391">
            <v>-8.0218623358707997E-2</v>
          </cell>
        </row>
        <row r="392">
          <cell r="B392">
            <v>5556301</v>
          </cell>
          <cell r="C392" t="str">
            <v>WINGATE OF ULSTER</v>
          </cell>
          <cell r="D392">
            <v>3.8551852151565764E-2</v>
          </cell>
        </row>
        <row r="393">
          <cell r="B393">
            <v>5556302</v>
          </cell>
          <cell r="C393" t="str">
            <v>HUDSON VALLEY REHABILITAT</v>
          </cell>
          <cell r="D393">
            <v>1.7349784463838161E-3</v>
          </cell>
        </row>
        <row r="394">
          <cell r="B394">
            <v>5567301</v>
          </cell>
          <cell r="C394" t="str">
            <v>TEN BROECK COMMONS</v>
          </cell>
          <cell r="D394">
            <v>-2.5811698413203471E-3</v>
          </cell>
        </row>
        <row r="395">
          <cell r="B395">
            <v>5601302</v>
          </cell>
          <cell r="C395" t="str">
            <v>WESTMOUNT HEALTH FACILITY</v>
          </cell>
          <cell r="D395">
            <v>-0.45960516797790441</v>
          </cell>
        </row>
        <row r="396">
          <cell r="B396">
            <v>5601306</v>
          </cell>
          <cell r="C396" t="str">
            <v>THE STANTON NURSING AND R</v>
          </cell>
          <cell r="D396">
            <v>9.5846942501277649E-2</v>
          </cell>
        </row>
        <row r="397">
          <cell r="B397">
            <v>5601307</v>
          </cell>
          <cell r="C397" t="str">
            <v>THE PINES AT GLENS FALLS</v>
          </cell>
          <cell r="D397">
            <v>-3.9597338243840237E-3</v>
          </cell>
        </row>
        <row r="398">
          <cell r="B398">
            <v>5655302</v>
          </cell>
          <cell r="C398" t="str">
            <v>ADIRONDACK TRI-COUNTY NUR</v>
          </cell>
          <cell r="D398">
            <v>8.1191643316100598E-2</v>
          </cell>
        </row>
        <row r="399">
          <cell r="B399">
            <v>5724302</v>
          </cell>
          <cell r="C399" t="str">
            <v>FORT HUDSON NURSING CENTE</v>
          </cell>
          <cell r="D399">
            <v>1.3673224751923846E-2</v>
          </cell>
        </row>
        <row r="400">
          <cell r="B400">
            <v>5725303</v>
          </cell>
          <cell r="C400" t="str">
            <v>THE ORCHARD NURSING AND R</v>
          </cell>
          <cell r="D400">
            <v>-4.9753682437361543E-2</v>
          </cell>
        </row>
        <row r="401">
          <cell r="B401">
            <v>5725304</v>
          </cell>
          <cell r="C401" t="str">
            <v>INDIAN RIVER REHABILITATI</v>
          </cell>
          <cell r="D401">
            <v>9.680608833702993E-2</v>
          </cell>
        </row>
        <row r="402">
          <cell r="B402">
            <v>5750300</v>
          </cell>
          <cell r="C402" t="str">
            <v>PLEASANT VALLEY</v>
          </cell>
          <cell r="D402">
            <v>-0.17246713041610279</v>
          </cell>
        </row>
        <row r="403">
          <cell r="B403">
            <v>5820000</v>
          </cell>
          <cell r="C403" t="str">
            <v>WAYNE HEALTH CARE</v>
          </cell>
          <cell r="D403">
            <v>3.4468024928266457E-2</v>
          </cell>
        </row>
        <row r="404">
          <cell r="B404">
            <v>5820302</v>
          </cell>
          <cell r="C404" t="str">
            <v>NEWARK MANOR NURSING HOME</v>
          </cell>
          <cell r="D404">
            <v>3.9561538737995755E-2</v>
          </cell>
        </row>
        <row r="405">
          <cell r="B405">
            <v>5823302</v>
          </cell>
          <cell r="C405" t="str">
            <v>WAYNE COUNTY NURSING HOME</v>
          </cell>
          <cell r="D405">
            <v>-0.21387217963153135</v>
          </cell>
        </row>
        <row r="406">
          <cell r="B406">
            <v>5828301</v>
          </cell>
          <cell r="C406" t="str">
            <v>BLOSSOM VIEW NURSING HOME</v>
          </cell>
          <cell r="D406">
            <v>1.9117582264824302E-2</v>
          </cell>
        </row>
        <row r="407">
          <cell r="B407">
            <v>5901302</v>
          </cell>
          <cell r="C407" t="str">
            <v>FIELD HOME-HOLY COMFORTER</v>
          </cell>
          <cell r="D407">
            <v>-9.2235466274837429E-3</v>
          </cell>
        </row>
        <row r="408">
          <cell r="B408">
            <v>5901304</v>
          </cell>
          <cell r="C408" t="str">
            <v>CORTLANDT HEALTHCARE LLC</v>
          </cell>
          <cell r="D408">
            <v>5.2387750085052455E-2</v>
          </cell>
        </row>
        <row r="409">
          <cell r="B409">
            <v>5901306</v>
          </cell>
          <cell r="C409" t="str">
            <v>WEST LEDGE REHABILITATION</v>
          </cell>
          <cell r="D409">
            <v>-7.2101194338308515E-3</v>
          </cell>
        </row>
        <row r="410">
          <cell r="B410">
            <v>5902314</v>
          </cell>
          <cell r="C410" t="str">
            <v>SCHNURMACHER CENTER FOR R</v>
          </cell>
          <cell r="D410">
            <v>2.1967036755825016E-2</v>
          </cell>
        </row>
        <row r="411">
          <cell r="B411">
            <v>5902315</v>
          </cell>
          <cell r="C411" t="str">
            <v>WHITE PLAINS CENTER FOR N</v>
          </cell>
          <cell r="D411">
            <v>2.1484154892795908E-2</v>
          </cell>
        </row>
        <row r="412">
          <cell r="B412">
            <v>5903309</v>
          </cell>
          <cell r="C412" t="str">
            <v xml:space="preserve">THE WARTBURG HOME    </v>
          </cell>
          <cell r="D412">
            <v>-6.9720452779842637E-2</v>
          </cell>
        </row>
        <row r="413">
          <cell r="B413">
            <v>5903311</v>
          </cell>
          <cell r="C413" t="str">
            <v>WESTCHESTER CENTER FOR RE</v>
          </cell>
          <cell r="D413">
            <v>-8.7360643240497554E-2</v>
          </cell>
        </row>
        <row r="414">
          <cell r="B414">
            <v>5904309</v>
          </cell>
          <cell r="C414" t="str">
            <v>UNITED HEBREW GERIATRIC C</v>
          </cell>
          <cell r="D414">
            <v>-3.3681071273214645E-2</v>
          </cell>
        </row>
        <row r="415">
          <cell r="B415">
            <v>5904314</v>
          </cell>
          <cell r="C415" t="str">
            <v>HELEN AND MICHAEL SCHAFFE</v>
          </cell>
          <cell r="D415">
            <v>-6.4170610257325653E-3</v>
          </cell>
        </row>
        <row r="416">
          <cell r="B416">
            <v>5904317</v>
          </cell>
          <cell r="C416" t="str">
            <v xml:space="preserve">BAYBERRY NURSING HOME    </v>
          </cell>
          <cell r="D416">
            <v>2.6099460264645775E-2</v>
          </cell>
        </row>
        <row r="417">
          <cell r="B417">
            <v>5904318</v>
          </cell>
          <cell r="C417" t="str">
            <v>GLEN ISLAND CENTER FOR NU</v>
          </cell>
          <cell r="D417">
            <v>1.4737400128897609E-2</v>
          </cell>
        </row>
        <row r="418">
          <cell r="B418">
            <v>5904320</v>
          </cell>
          <cell r="C418" t="str">
            <v>SUTTON PARK CENTER FOR NU</v>
          </cell>
          <cell r="D418">
            <v>7.5745184779495531E-2</v>
          </cell>
        </row>
        <row r="419">
          <cell r="B419">
            <v>5904321</v>
          </cell>
          <cell r="C419" t="str">
            <v>DUMONT CENTER FOR REHABIL</v>
          </cell>
          <cell r="D419">
            <v>-0.12026030765120078</v>
          </cell>
        </row>
        <row r="420">
          <cell r="B420">
            <v>5905303</v>
          </cell>
          <cell r="C420" t="str">
            <v>BETHEL NURSING HOME COMPA</v>
          </cell>
          <cell r="D420">
            <v>-5.9781132628526565E-2</v>
          </cell>
        </row>
        <row r="421">
          <cell r="B421">
            <v>5905305</v>
          </cell>
          <cell r="C421" t="str">
            <v>VICTORIA HOME</v>
          </cell>
          <cell r="D421">
            <v>-0.1671105747503655</v>
          </cell>
        </row>
        <row r="422">
          <cell r="B422">
            <v>5905308</v>
          </cell>
          <cell r="C422" t="str">
            <v>CEDAR MANOR NURSING &amp; REH</v>
          </cell>
          <cell r="D422">
            <v>4.1903472525376469E-2</v>
          </cell>
        </row>
        <row r="423">
          <cell r="B423">
            <v>5906300</v>
          </cell>
          <cell r="C423" t="str">
            <v xml:space="preserve">KING STREET HOME INC     </v>
          </cell>
          <cell r="D423">
            <v>-1.3543298007928368E-3</v>
          </cell>
        </row>
        <row r="424">
          <cell r="B424">
            <v>5906303</v>
          </cell>
          <cell r="C424" t="str">
            <v>PORT CHESTER NURSING AND</v>
          </cell>
          <cell r="D424">
            <v>8.1788482761616012E-3</v>
          </cell>
        </row>
        <row r="425">
          <cell r="B425">
            <v>5907314</v>
          </cell>
          <cell r="C425" t="str">
            <v>ST JOSEPHS HOSP NURSING H</v>
          </cell>
          <cell r="D425">
            <v>1.405640323112466E-2</v>
          </cell>
        </row>
        <row r="426">
          <cell r="B426">
            <v>5907315</v>
          </cell>
          <cell r="C426" t="str">
            <v>REGENCY EXTENDED CARE CEN</v>
          </cell>
          <cell r="D426">
            <v>3.4350160607613332E-2</v>
          </cell>
        </row>
        <row r="427">
          <cell r="B427">
            <v>5907316</v>
          </cell>
          <cell r="C427" t="str">
            <v>MICHAEL MALOTZ SKILLED NU</v>
          </cell>
          <cell r="D427">
            <v>-3.0301270039447374E-2</v>
          </cell>
        </row>
        <row r="428">
          <cell r="B428">
            <v>5907317</v>
          </cell>
          <cell r="C428" t="str">
            <v>SANS SOUCI REHABILITATION</v>
          </cell>
          <cell r="D428">
            <v>-2.9927327368785284E-3</v>
          </cell>
        </row>
        <row r="429">
          <cell r="B429">
            <v>5909302</v>
          </cell>
          <cell r="C429" t="str">
            <v>SARAH NEUMAN CENTER FOR H</v>
          </cell>
          <cell r="D429">
            <v>1.5791879376958841E-2</v>
          </cell>
        </row>
        <row r="430">
          <cell r="B430">
            <v>5910300</v>
          </cell>
          <cell r="C430" t="str">
            <v xml:space="preserve">SPRAIN BROOK MANOR N H   </v>
          </cell>
          <cell r="D430">
            <v>5.5189132331220143E-2</v>
          </cell>
        </row>
        <row r="431">
          <cell r="B431">
            <v>5911302</v>
          </cell>
          <cell r="C431" t="str">
            <v>TARRYTOWN HALL CARE CENTE</v>
          </cell>
          <cell r="D431">
            <v>1.4971231192917491E-2</v>
          </cell>
        </row>
        <row r="432">
          <cell r="B432">
            <v>5921301</v>
          </cell>
          <cell r="C432" t="str">
            <v>BETHEL NURSING AND REHABI</v>
          </cell>
          <cell r="D432">
            <v>-3.2470626203840364E-2</v>
          </cell>
        </row>
        <row r="433">
          <cell r="B433">
            <v>5921302</v>
          </cell>
          <cell r="C433" t="str">
            <v>SKY VIEW REHABILITATION A</v>
          </cell>
          <cell r="D433">
            <v>4.5050955693958519E-2</v>
          </cell>
        </row>
        <row r="434">
          <cell r="B434">
            <v>5925300</v>
          </cell>
          <cell r="C434" t="str">
            <v>ST CABRINI NURSING HOME</v>
          </cell>
          <cell r="D434">
            <v>-4.1732144250831722E-2</v>
          </cell>
        </row>
        <row r="435">
          <cell r="B435">
            <v>5926300</v>
          </cell>
          <cell r="C435" t="str">
            <v>ANDRUS ON HUDSON</v>
          </cell>
          <cell r="D435">
            <v>1.5023943638710852E-3</v>
          </cell>
        </row>
        <row r="436">
          <cell r="B436">
            <v>5931301</v>
          </cell>
          <cell r="C436" t="str">
            <v>ELANT AT BRANDYWINE INC</v>
          </cell>
          <cell r="D436">
            <v>-7.3377547643419902E-2</v>
          </cell>
        </row>
        <row r="437">
          <cell r="B437">
            <v>5957302</v>
          </cell>
          <cell r="C437" t="str">
            <v>HEBREW HOSPITAL HOME OF W</v>
          </cell>
          <cell r="D437">
            <v>-5.8456245447862397E-2</v>
          </cell>
        </row>
        <row r="438">
          <cell r="B438">
            <v>5957303</v>
          </cell>
          <cell r="C438" t="str">
            <v>WESTCHESTER MEADOWS</v>
          </cell>
          <cell r="D438">
            <v>-1.3531504380886226</v>
          </cell>
        </row>
        <row r="439">
          <cell r="B439">
            <v>5960303</v>
          </cell>
          <cell r="C439" t="str">
            <v>WATERVIEW HILLS REHABILIT</v>
          </cell>
          <cell r="D439">
            <v>4.7955786604235891E-2</v>
          </cell>
        </row>
        <row r="440">
          <cell r="B440">
            <v>5960304</v>
          </cell>
          <cell r="C440" t="str">
            <v>SALEM HILLS REHABILITATIO</v>
          </cell>
          <cell r="D440">
            <v>4.1173933387851323E-2</v>
          </cell>
        </row>
        <row r="441">
          <cell r="B441">
            <v>5961301</v>
          </cell>
          <cell r="C441" t="str">
            <v>SUNSHINE CHILDRENS HOME A</v>
          </cell>
          <cell r="D441">
            <v>-0.2348911932054347</v>
          </cell>
        </row>
        <row r="442">
          <cell r="B442">
            <v>5966300</v>
          </cell>
          <cell r="C442" t="str">
            <v>SOMERS MANOR NURSING HOME</v>
          </cell>
          <cell r="D442">
            <v>-1.8525121351624339E-2</v>
          </cell>
        </row>
        <row r="443">
          <cell r="B443">
            <v>5968302</v>
          </cell>
          <cell r="C443" t="str">
            <v>NORTH WESTCHESTER RESTORA</v>
          </cell>
          <cell r="D443">
            <v>0.13216468256838371</v>
          </cell>
        </row>
        <row r="444">
          <cell r="B444">
            <v>6027000</v>
          </cell>
          <cell r="C444" t="str">
            <v xml:space="preserve">WYOMING COUNTY COMMUNITY </v>
          </cell>
          <cell r="D444">
            <v>5.9666954382198269E-3</v>
          </cell>
        </row>
        <row r="445">
          <cell r="B445">
            <v>6027303</v>
          </cell>
          <cell r="C445" t="str">
            <v xml:space="preserve">EAST SIDE NURSING HOME   </v>
          </cell>
          <cell r="D445">
            <v>-3.9304572352658447E-2</v>
          </cell>
        </row>
        <row r="446">
          <cell r="B446">
            <v>6120000</v>
          </cell>
          <cell r="C446" t="str">
            <v>SOLDIERS AND SAILORS MEMO</v>
          </cell>
          <cell r="D446">
            <v>-3.3992753412413493E-2</v>
          </cell>
        </row>
        <row r="447">
          <cell r="B447">
            <v>6120300</v>
          </cell>
          <cell r="C447" t="str">
            <v>PENN YAN MANOR NURSING HO</v>
          </cell>
          <cell r="D447">
            <v>2.5006478347420275E-2</v>
          </cell>
        </row>
        <row r="448">
          <cell r="B448">
            <v>7000302</v>
          </cell>
          <cell r="C448" t="str">
            <v xml:space="preserve">HEBREW HOME FOR THE AGED </v>
          </cell>
          <cell r="D448">
            <v>-3.5631101050409758E-2</v>
          </cell>
        </row>
        <row r="449">
          <cell r="B449">
            <v>7000306</v>
          </cell>
          <cell r="C449" t="str">
            <v xml:space="preserve">PROVIDENCE REST          </v>
          </cell>
          <cell r="D449">
            <v>-4.7607478239187151E-2</v>
          </cell>
        </row>
        <row r="450">
          <cell r="B450">
            <v>7000307</v>
          </cell>
          <cell r="C450" t="str">
            <v>ST PATRICKS HOME</v>
          </cell>
          <cell r="D450">
            <v>-4.6558037164174872E-2</v>
          </cell>
        </row>
        <row r="451">
          <cell r="B451">
            <v>7000308</v>
          </cell>
          <cell r="C451" t="str">
            <v>BETH ABRAHAM HEALTH SERVI</v>
          </cell>
          <cell r="D451">
            <v>9.5717582802580916E-4</v>
          </cell>
        </row>
        <row r="452">
          <cell r="B452">
            <v>7000309</v>
          </cell>
          <cell r="C452" t="str">
            <v>WORKMENS CIRCLE MULTICARE</v>
          </cell>
          <cell r="D452">
            <v>0.12590189894926082</v>
          </cell>
        </row>
        <row r="453">
          <cell r="B453">
            <v>7000311</v>
          </cell>
          <cell r="C453" t="str">
            <v>METHODIST HOME FOR NURSIN</v>
          </cell>
          <cell r="D453">
            <v>-1.0474217566521539E-2</v>
          </cell>
        </row>
        <row r="454">
          <cell r="B454">
            <v>7000313</v>
          </cell>
          <cell r="C454" t="str">
            <v xml:space="preserve">JEANNE JUGAN RESIDENCE   </v>
          </cell>
          <cell r="D454">
            <v>-0.14081344388816325</v>
          </cell>
        </row>
        <row r="455">
          <cell r="B455">
            <v>7000314</v>
          </cell>
          <cell r="C455" t="str">
            <v>REBEKAH REHAB AND EXTENDE</v>
          </cell>
          <cell r="D455">
            <v>-1.5582810633906961E-2</v>
          </cell>
        </row>
        <row r="456">
          <cell r="B456">
            <v>7000315</v>
          </cell>
          <cell r="C456" t="str">
            <v>SCHERVIER NURSING CARE CE</v>
          </cell>
          <cell r="D456">
            <v>-1.5726907383714791E-2</v>
          </cell>
        </row>
        <row r="457">
          <cell r="B457">
            <v>7000317</v>
          </cell>
          <cell r="C457" t="str">
            <v>JEWISH HOME AND HOSPITAL</v>
          </cell>
          <cell r="D457">
            <v>-1.4013410721841776E-2</v>
          </cell>
        </row>
        <row r="458">
          <cell r="B458">
            <v>7000319</v>
          </cell>
          <cell r="C458" t="str">
            <v>BAINBRIDGE NURSING AND RE</v>
          </cell>
          <cell r="D458">
            <v>7.234093658789657E-3</v>
          </cell>
        </row>
        <row r="459">
          <cell r="B459">
            <v>7000328</v>
          </cell>
          <cell r="C459" t="str">
            <v xml:space="preserve">MORRIS PARK NURSING HOME </v>
          </cell>
          <cell r="D459">
            <v>5.1346858124128439E-2</v>
          </cell>
        </row>
        <row r="460">
          <cell r="B460">
            <v>7000329</v>
          </cell>
          <cell r="C460" t="str">
            <v>MOSHOLU PARKWAY NURSING A</v>
          </cell>
          <cell r="D460">
            <v>5.318075909951607E-2</v>
          </cell>
        </row>
        <row r="461">
          <cell r="B461">
            <v>7000337</v>
          </cell>
          <cell r="C461" t="str">
            <v xml:space="preserve">UNIVERSITY NURSING HOME  </v>
          </cell>
          <cell r="D461">
            <v>9.6882853682910622E-2</v>
          </cell>
        </row>
        <row r="462">
          <cell r="B462">
            <v>7000338</v>
          </cell>
          <cell r="C462" t="str">
            <v>PELHAM PARKWAY NURSING CA</v>
          </cell>
          <cell r="D462">
            <v>-2.7219149578076852E-2</v>
          </cell>
        </row>
        <row r="463">
          <cell r="B463">
            <v>7000342</v>
          </cell>
          <cell r="C463" t="str">
            <v>DAUGHTERS OF JACOB NURSIN</v>
          </cell>
          <cell r="D463">
            <v>-4.4429846570821087E-2</v>
          </cell>
        </row>
        <row r="464">
          <cell r="B464">
            <v>7000345</v>
          </cell>
          <cell r="C464" t="str">
            <v>MORNINGSIDE HOUSE NURSING</v>
          </cell>
          <cell r="D464">
            <v>-2.5180754239810407E-2</v>
          </cell>
        </row>
        <row r="465">
          <cell r="B465">
            <v>7000347</v>
          </cell>
          <cell r="C465" t="str">
            <v>PALISADE NURSING HOME COM</v>
          </cell>
          <cell r="D465">
            <v>-3.3359241523303856E-2</v>
          </cell>
        </row>
        <row r="466">
          <cell r="B466">
            <v>7000350</v>
          </cell>
          <cell r="C466" t="str">
            <v>WAYNE CENTER FOR NURSING</v>
          </cell>
          <cell r="D466">
            <v>7.8383427249179329E-3</v>
          </cell>
        </row>
        <row r="467">
          <cell r="B467">
            <v>7000356</v>
          </cell>
          <cell r="C467" t="str">
            <v>REGEIS CARE CENTER</v>
          </cell>
          <cell r="D467">
            <v>2.7951101754631894E-2</v>
          </cell>
        </row>
        <row r="468">
          <cell r="B468">
            <v>7000357</v>
          </cell>
          <cell r="C468" t="str">
            <v xml:space="preserve">RIVERDALE NURSING HOME   </v>
          </cell>
          <cell r="D468">
            <v>-2.280944692339314E-2</v>
          </cell>
        </row>
        <row r="469">
          <cell r="B469">
            <v>7000360</v>
          </cell>
          <cell r="C469" t="str">
            <v>EAST HAVEN NURSING AND RE</v>
          </cell>
          <cell r="D469">
            <v>2.9565905149986374E-2</v>
          </cell>
        </row>
        <row r="470">
          <cell r="B470">
            <v>7000361</v>
          </cell>
          <cell r="C470" t="str">
            <v>GRAND MANOR NURSING &amp; REH</v>
          </cell>
          <cell r="D470">
            <v>-1.5741763866905501E-2</v>
          </cell>
        </row>
        <row r="471">
          <cell r="B471">
            <v>7000362</v>
          </cell>
          <cell r="C471" t="str">
            <v>HELP/PSI INC</v>
          </cell>
          <cell r="D471">
            <v>1.8574431667951918E-2</v>
          </cell>
        </row>
        <row r="472">
          <cell r="B472">
            <v>7000363</v>
          </cell>
          <cell r="C472" t="str">
            <v>HIGHBRIDGE-WOODYCREST</v>
          </cell>
          <cell r="D472">
            <v>1.1004071983162318E-2</v>
          </cell>
        </row>
        <row r="473">
          <cell r="B473">
            <v>7000364</v>
          </cell>
          <cell r="C473" t="str">
            <v>BRONX-LEBANON SPECIAL CAR</v>
          </cell>
          <cell r="D473">
            <v>3.3446652696762849E-2</v>
          </cell>
        </row>
        <row r="474">
          <cell r="B474">
            <v>7000366</v>
          </cell>
          <cell r="C474" t="str">
            <v>ST VINCENT DEPAUL RESIDEN</v>
          </cell>
          <cell r="D474">
            <v>-8.6418378878706251E-2</v>
          </cell>
        </row>
        <row r="475">
          <cell r="B475">
            <v>7000370</v>
          </cell>
          <cell r="C475" t="str">
            <v>LACONIA NURSING HOME INC</v>
          </cell>
          <cell r="D475">
            <v>0.15588900220547861</v>
          </cell>
        </row>
        <row r="476">
          <cell r="B476">
            <v>7000371</v>
          </cell>
          <cell r="C476" t="str">
            <v>ST BARNABAS REHABILITATIO</v>
          </cell>
          <cell r="D476">
            <v>-2.1056729006526477E-2</v>
          </cell>
        </row>
        <row r="477">
          <cell r="B477">
            <v>7000372</v>
          </cell>
          <cell r="C477" t="str">
            <v>KINGS HARBOR MULTICARE CE</v>
          </cell>
          <cell r="D477">
            <v>2.1779321914740694E-2</v>
          </cell>
        </row>
        <row r="478">
          <cell r="B478">
            <v>7000373</v>
          </cell>
          <cell r="C478" t="str">
            <v>CASA PROMESA</v>
          </cell>
          <cell r="D478">
            <v>5.5588429051241353E-2</v>
          </cell>
        </row>
        <row r="479">
          <cell r="B479">
            <v>7000374</v>
          </cell>
          <cell r="C479" t="str">
            <v>KINGSBRIDGE HEIGHTS REHAB</v>
          </cell>
          <cell r="D479">
            <v>-4.251818315919368E-2</v>
          </cell>
        </row>
        <row r="480">
          <cell r="B480">
            <v>7000375</v>
          </cell>
          <cell r="C480" t="str">
            <v>CONCOURSE REHABILITATION</v>
          </cell>
          <cell r="D480">
            <v>6.4060378758891201E-2</v>
          </cell>
        </row>
        <row r="481">
          <cell r="B481">
            <v>7000376</v>
          </cell>
          <cell r="C481" t="str">
            <v>GOLD CREST CARE CENTER</v>
          </cell>
          <cell r="D481">
            <v>4.3684866722337935E-2</v>
          </cell>
        </row>
        <row r="482">
          <cell r="B482">
            <v>7000378</v>
          </cell>
          <cell r="C482" t="str">
            <v>TERRACE HEALTH CARE CENTE</v>
          </cell>
          <cell r="D482">
            <v>1.9810130505539245E-2</v>
          </cell>
        </row>
        <row r="483">
          <cell r="B483">
            <v>7000379</v>
          </cell>
          <cell r="C483" t="str">
            <v>WILLIAMSBRIDGE MANOR NURS</v>
          </cell>
          <cell r="D483">
            <v>3.2820196217086983E-2</v>
          </cell>
        </row>
        <row r="484">
          <cell r="B484">
            <v>7000380</v>
          </cell>
          <cell r="C484" t="str">
            <v>BRONX PARK REHABILITATION</v>
          </cell>
          <cell r="D484">
            <v>-2.0510670914367191E-2</v>
          </cell>
        </row>
        <row r="485">
          <cell r="B485">
            <v>7000381</v>
          </cell>
          <cell r="C485" t="str">
            <v>BRONX CENTER FOR REHABILI</v>
          </cell>
          <cell r="D485">
            <v>5.1209969800291431E-2</v>
          </cell>
        </row>
        <row r="486">
          <cell r="B486">
            <v>7000382</v>
          </cell>
          <cell r="C486" t="str">
            <v>PARK GARDENS REHABILITATI</v>
          </cell>
          <cell r="D486">
            <v>1.7437741284038342E-3</v>
          </cell>
        </row>
        <row r="487">
          <cell r="B487">
            <v>7000383</v>
          </cell>
          <cell r="C487" t="str">
            <v>EASTCHESTER REHABILITATIO</v>
          </cell>
          <cell r="D487">
            <v>3.5007268718330785E-2</v>
          </cell>
        </row>
        <row r="488">
          <cell r="B488">
            <v>7000384</v>
          </cell>
          <cell r="C488" t="str">
            <v>SPLIT ROCK REHABILITATION</v>
          </cell>
          <cell r="D488">
            <v>4.4038512688575768E-2</v>
          </cell>
        </row>
        <row r="489">
          <cell r="B489">
            <v>7000385</v>
          </cell>
          <cell r="C489" t="str">
            <v>FIELDSTON LODGE CARE CENT</v>
          </cell>
          <cell r="D489">
            <v>4.56097134557268E-2</v>
          </cell>
        </row>
        <row r="490">
          <cell r="B490">
            <v>7000386</v>
          </cell>
          <cell r="C490" t="str">
            <v>THROGS NECK EXTENDED CARE</v>
          </cell>
          <cell r="D490">
            <v>1.7807931801186547E-2</v>
          </cell>
        </row>
        <row r="491">
          <cell r="B491">
            <v>7000387</v>
          </cell>
          <cell r="C491" t="str">
            <v>MANHATTANVILLE HEALTH CAR</v>
          </cell>
          <cell r="D491">
            <v>5.739702828335512E-2</v>
          </cell>
        </row>
        <row r="492">
          <cell r="B492">
            <v>7000388</v>
          </cell>
          <cell r="C492" t="str">
            <v>HUDSON POINTE AT RIVERDAL</v>
          </cell>
          <cell r="D492">
            <v>1.40048010344911E-2</v>
          </cell>
        </row>
        <row r="493">
          <cell r="B493">
            <v>7000389</v>
          </cell>
          <cell r="C493" t="str">
            <v>BAY PARK CENTER FOR NURSI</v>
          </cell>
          <cell r="D493">
            <v>-5.0776591927983727E-2</v>
          </cell>
        </row>
        <row r="494">
          <cell r="B494">
            <v>7001033</v>
          </cell>
          <cell r="C494" t="str">
            <v>RUTLAND NURSING HOME CO I</v>
          </cell>
          <cell r="D494">
            <v>-4.7714140250804463E-2</v>
          </cell>
        </row>
        <row r="495">
          <cell r="B495">
            <v>7001034</v>
          </cell>
          <cell r="C495" t="str">
            <v>HAMILTON PARK NURSING AND</v>
          </cell>
          <cell r="D495">
            <v>-1.5326581857247529E-2</v>
          </cell>
        </row>
        <row r="496">
          <cell r="B496">
            <v>7001303</v>
          </cell>
          <cell r="C496" t="str">
            <v>SEPHARDIC NURSING AND REH</v>
          </cell>
          <cell r="D496">
            <v>-2.7006372329349979E-2</v>
          </cell>
        </row>
        <row r="497">
          <cell r="B497">
            <v>7001307</v>
          </cell>
          <cell r="C497" t="str">
            <v>CABS NURSING HOME COMPANY</v>
          </cell>
          <cell r="D497">
            <v>-2.7756579452684942E-2</v>
          </cell>
        </row>
        <row r="498">
          <cell r="B498">
            <v>7001308</v>
          </cell>
          <cell r="C498" t="str">
            <v>BROOKLYN UNITED METHODIST</v>
          </cell>
          <cell r="D498">
            <v>2.5218764775083793E-2</v>
          </cell>
        </row>
        <row r="499">
          <cell r="B499">
            <v>7001309</v>
          </cell>
          <cell r="C499" t="str">
            <v>NEW YORK CONGREGATIONAL N</v>
          </cell>
          <cell r="D499">
            <v>-4.7199908078342054E-2</v>
          </cell>
        </row>
        <row r="500">
          <cell r="B500">
            <v>7001313</v>
          </cell>
          <cell r="C500" t="str">
            <v>LUTHERAN AUGUSTANA CENTER</v>
          </cell>
          <cell r="D500">
            <v>-1.8571514952417323E-2</v>
          </cell>
        </row>
        <row r="501">
          <cell r="B501">
            <v>7001316</v>
          </cell>
          <cell r="C501" t="str">
            <v xml:space="preserve">NORWEGIAN CHRISTIAN HOME </v>
          </cell>
          <cell r="D501">
            <v>-4.3364637482534295E-2</v>
          </cell>
        </row>
        <row r="502">
          <cell r="B502">
            <v>7001318</v>
          </cell>
          <cell r="C502" t="str">
            <v>SCHULMAN AND SCHACHNE INS</v>
          </cell>
          <cell r="D502">
            <v>-0.24040419418066947</v>
          </cell>
        </row>
        <row r="503">
          <cell r="B503">
            <v>7001323</v>
          </cell>
          <cell r="C503" t="str">
            <v>COBBLE HILL HEALTH CENTER</v>
          </cell>
          <cell r="D503">
            <v>0.11812412272086262</v>
          </cell>
        </row>
        <row r="504">
          <cell r="B504">
            <v>7001342</v>
          </cell>
          <cell r="C504" t="str">
            <v xml:space="preserve">SHORE VIEW NURSING HOME  </v>
          </cell>
          <cell r="D504">
            <v>-1.9277430324130099E-2</v>
          </cell>
        </row>
        <row r="505">
          <cell r="B505">
            <v>7001347</v>
          </cell>
          <cell r="C505" t="str">
            <v>METROPOLITAN JEWISH GERIA</v>
          </cell>
          <cell r="D505">
            <v>-1.132521070469821E-2</v>
          </cell>
        </row>
        <row r="506">
          <cell r="B506">
            <v>7001348</v>
          </cell>
          <cell r="C506" t="str">
            <v xml:space="preserve">CONCORD NURSING HOME INC </v>
          </cell>
          <cell r="D506">
            <v>-5.4453521924788952E-2</v>
          </cell>
        </row>
        <row r="507">
          <cell r="B507">
            <v>7001353</v>
          </cell>
          <cell r="C507" t="str">
            <v>MARCUS GARVEY NURSING HOM</v>
          </cell>
          <cell r="D507">
            <v>-0.18100324915109428</v>
          </cell>
        </row>
        <row r="508">
          <cell r="B508">
            <v>7001354</v>
          </cell>
          <cell r="C508" t="str">
            <v>CENTER FOR NURSING &amp; REHA</v>
          </cell>
          <cell r="D508">
            <v>5.0571955460150496E-3</v>
          </cell>
        </row>
        <row r="509">
          <cell r="B509">
            <v>7001362</v>
          </cell>
          <cell r="C509" t="str">
            <v>SHEEPSHEAD NURSING AND RE</v>
          </cell>
          <cell r="D509">
            <v>1.0451723268160202E-2</v>
          </cell>
        </row>
        <row r="510">
          <cell r="B510">
            <v>7001364</v>
          </cell>
          <cell r="C510" t="str">
            <v>BUSHWICK CENTER FOR REHAB</v>
          </cell>
          <cell r="D510">
            <v>4.0417040608108711E-2</v>
          </cell>
        </row>
        <row r="511">
          <cell r="B511">
            <v>7001365</v>
          </cell>
          <cell r="C511" t="str">
            <v xml:space="preserve">HOLY FAMILY HOME         </v>
          </cell>
          <cell r="D511">
            <v>-0.1527606955874537</v>
          </cell>
        </row>
        <row r="512">
          <cell r="B512">
            <v>7001366</v>
          </cell>
          <cell r="C512" t="str">
            <v xml:space="preserve">CATON PARK NURSING HOME  </v>
          </cell>
          <cell r="D512">
            <v>5.2948889373914648E-2</v>
          </cell>
        </row>
        <row r="513">
          <cell r="B513">
            <v>7001367</v>
          </cell>
          <cell r="C513" t="str">
            <v>CROWN NURSING AND REHABIL</v>
          </cell>
          <cell r="D513">
            <v>3.5489520179576454E-2</v>
          </cell>
        </row>
        <row r="514">
          <cell r="B514">
            <v>7001369</v>
          </cell>
          <cell r="C514" t="str">
            <v>HAYM SOLOMON HOME FOR THE</v>
          </cell>
          <cell r="D514">
            <v>3.3992388328158832E-2</v>
          </cell>
        </row>
        <row r="515">
          <cell r="B515">
            <v>7001371</v>
          </cell>
          <cell r="C515" t="str">
            <v>SAINTS JOACHIM &amp; ANNE NUR</v>
          </cell>
          <cell r="D515">
            <v>-9.2009854767132998E-2</v>
          </cell>
        </row>
        <row r="516">
          <cell r="B516">
            <v>7001372</v>
          </cell>
          <cell r="C516" t="str">
            <v>MENORAH HOME AND HOSPITAL</v>
          </cell>
          <cell r="D516">
            <v>-0.1608870178532491</v>
          </cell>
        </row>
        <row r="517">
          <cell r="B517">
            <v>7001373</v>
          </cell>
          <cell r="C517" t="str">
            <v xml:space="preserve">OXFORD NURSING HOME      </v>
          </cell>
          <cell r="D517">
            <v>5.9093602486671344E-2</v>
          </cell>
        </row>
        <row r="518">
          <cell r="B518">
            <v>7001376</v>
          </cell>
          <cell r="C518" t="str">
            <v>SHOREFRONT JEWISH GERIATR</v>
          </cell>
          <cell r="D518">
            <v>-5.236980372020858E-2</v>
          </cell>
        </row>
        <row r="519">
          <cell r="B519">
            <v>7001377</v>
          </cell>
          <cell r="C519" t="str">
            <v>BISHOP FRANCIS J MUGAVERO</v>
          </cell>
          <cell r="D519">
            <v>-7.2313276517038977E-2</v>
          </cell>
        </row>
        <row r="520">
          <cell r="B520">
            <v>7001378</v>
          </cell>
          <cell r="C520" t="str">
            <v>RIVER MANOR CARE CENTER</v>
          </cell>
          <cell r="D520">
            <v>5.551344047006971E-2</v>
          </cell>
        </row>
        <row r="521">
          <cell r="B521">
            <v>7001379</v>
          </cell>
          <cell r="C521" t="str">
            <v>BISHOP HENRY B HUCLES EPI</v>
          </cell>
          <cell r="D521">
            <v>-2.7052367426853817E-2</v>
          </cell>
        </row>
        <row r="522">
          <cell r="B522">
            <v>7001380</v>
          </cell>
          <cell r="C522" t="str">
            <v>DR SUSAN SMITH MCKINNEY N</v>
          </cell>
          <cell r="D522">
            <v>-7.2220903882655271E-2</v>
          </cell>
        </row>
        <row r="523">
          <cell r="B523">
            <v>7001381</v>
          </cell>
          <cell r="C523" t="str">
            <v>RUBY WESTON MANOR</v>
          </cell>
          <cell r="D523">
            <v>-0.17128912396986049</v>
          </cell>
        </row>
        <row r="524">
          <cell r="B524">
            <v>7001382</v>
          </cell>
          <cell r="C524" t="str">
            <v>BROOKLYN-QUEENS NURSING H</v>
          </cell>
          <cell r="D524">
            <v>-3.7466663149078004E-3</v>
          </cell>
        </row>
        <row r="525">
          <cell r="B525">
            <v>7001383</v>
          </cell>
          <cell r="C525" t="str">
            <v>BUENA VIDA CONTINUING CAR</v>
          </cell>
          <cell r="D525">
            <v>-4.648624534500298E-2</v>
          </cell>
        </row>
        <row r="526">
          <cell r="B526">
            <v>7001384</v>
          </cell>
          <cell r="C526" t="str">
            <v>SPRING CREEK REHABILITATI</v>
          </cell>
          <cell r="D526">
            <v>-6.0753844963726329E-2</v>
          </cell>
        </row>
        <row r="527">
          <cell r="B527">
            <v>7001385</v>
          </cell>
          <cell r="C527" t="str">
            <v>FOUR SEASONS NURSING AND</v>
          </cell>
          <cell r="D527">
            <v>2.1197858733171971E-3</v>
          </cell>
        </row>
        <row r="528">
          <cell r="B528">
            <v>7001386</v>
          </cell>
          <cell r="C528" t="str">
            <v>NEW CARLTON REHAB AND NUR</v>
          </cell>
          <cell r="D528">
            <v>0.10370840404814531</v>
          </cell>
        </row>
        <row r="529">
          <cell r="B529">
            <v>7001387</v>
          </cell>
          <cell r="C529" t="str">
            <v>KESER NURSING AND REHABIL</v>
          </cell>
          <cell r="D529">
            <v>-5.6774435016072787E-2</v>
          </cell>
        </row>
        <row r="530">
          <cell r="B530">
            <v>7001388</v>
          </cell>
          <cell r="C530" t="str">
            <v>BROOKLYN CENTER FOR REHAB</v>
          </cell>
          <cell r="D530">
            <v>1.3489973622477938E-2</v>
          </cell>
        </row>
        <row r="531">
          <cell r="B531">
            <v>7001389</v>
          </cell>
          <cell r="C531" t="str">
            <v>ATLANTIS REHABILITATION A</v>
          </cell>
          <cell r="D531">
            <v>-7.5384149518765318E-3</v>
          </cell>
        </row>
        <row r="532">
          <cell r="B532">
            <v>7001390</v>
          </cell>
          <cell r="C532" t="str">
            <v>SEA-CREST HEALTH CARE CEN</v>
          </cell>
          <cell r="D532">
            <v>3.6836256418527558E-2</v>
          </cell>
        </row>
        <row r="533">
          <cell r="B533">
            <v>7001391</v>
          </cell>
          <cell r="C533" t="str">
            <v>PALM GARDENS CENTER FOR N</v>
          </cell>
          <cell r="D533">
            <v>2.4475027510278354E-2</v>
          </cell>
        </row>
        <row r="534">
          <cell r="B534">
            <v>7001392</v>
          </cell>
          <cell r="C534" t="str">
            <v>PALM TREE CENTER FOR NURS</v>
          </cell>
          <cell r="D534">
            <v>4.3007324295103851E-2</v>
          </cell>
        </row>
        <row r="535">
          <cell r="B535">
            <v>7001393</v>
          </cell>
          <cell r="C535" t="str">
            <v>DITMAS PARK CARE CENTER</v>
          </cell>
          <cell r="D535">
            <v>3.9800850659403177E-2</v>
          </cell>
        </row>
        <row r="536">
          <cell r="B536">
            <v>7002305</v>
          </cell>
          <cell r="C536" t="str">
            <v>MARY MANNING WALSH NURSIN</v>
          </cell>
          <cell r="D536">
            <v>2.4902698741432316E-2</v>
          </cell>
        </row>
        <row r="537">
          <cell r="B537">
            <v>7002335</v>
          </cell>
          <cell r="C537" t="str">
            <v>VILLAGECARE REHABILITATIO</v>
          </cell>
          <cell r="D537">
            <v>1.0913206641501971E-2</v>
          </cell>
        </row>
        <row r="538">
          <cell r="B538">
            <v>7002336</v>
          </cell>
          <cell r="C538" t="str">
            <v>COLER MEMORIAL HOSPITAL S</v>
          </cell>
          <cell r="D538">
            <v>0.44062880820420736</v>
          </cell>
        </row>
        <row r="539">
          <cell r="B539">
            <v>7002337</v>
          </cell>
          <cell r="C539" t="str">
            <v>COLER-GOLDWATER SPECIALTY</v>
          </cell>
          <cell r="D539">
            <v>0.46643476359526231</v>
          </cell>
        </row>
        <row r="540">
          <cell r="B540">
            <v>7002340</v>
          </cell>
          <cell r="C540" t="str">
            <v xml:space="preserve">JEWISH HOME AND HOSPITAL </v>
          </cell>
          <cell r="D540">
            <v>3.8961620819882234E-2</v>
          </cell>
        </row>
        <row r="541">
          <cell r="B541">
            <v>7002341</v>
          </cell>
          <cell r="C541" t="str">
            <v>GREATER HARLEM NURSING HO</v>
          </cell>
          <cell r="D541">
            <v>-0.10988851994781712</v>
          </cell>
        </row>
        <row r="542">
          <cell r="B542">
            <v>7002343</v>
          </cell>
          <cell r="C542" t="str">
            <v>NEW GOUVERNEUR HOSPITAL S</v>
          </cell>
          <cell r="D542">
            <v>-8.2292408682797594E-2</v>
          </cell>
        </row>
        <row r="543">
          <cell r="B543">
            <v>7002344</v>
          </cell>
          <cell r="C543" t="str">
            <v xml:space="preserve">KATERI RESIDENCE         </v>
          </cell>
          <cell r="D543">
            <v>-2.4219644096580038E-2</v>
          </cell>
        </row>
        <row r="544">
          <cell r="B544">
            <v>7002345</v>
          </cell>
          <cell r="C544" t="str">
            <v>TERENCE CARDINAL COOKE HE</v>
          </cell>
          <cell r="D544">
            <v>-1.3590364859040475E-2</v>
          </cell>
        </row>
        <row r="545">
          <cell r="B545">
            <v>7002346</v>
          </cell>
          <cell r="C545" t="str">
            <v>ELIZABETH SETON PEDIATRIC</v>
          </cell>
          <cell r="D545">
            <v>-2.6440168754272683E-2</v>
          </cell>
        </row>
        <row r="546">
          <cell r="B546">
            <v>7002347</v>
          </cell>
          <cell r="C546" t="str">
            <v>DEWITT REHABILITATION AND</v>
          </cell>
          <cell r="D546">
            <v>-9.0715278391774803E-2</v>
          </cell>
        </row>
        <row r="547">
          <cell r="B547">
            <v>7002349</v>
          </cell>
          <cell r="C547" t="str">
            <v>ST MARYS CENTER INC</v>
          </cell>
          <cell r="D547">
            <v>5.4553568564157523E-2</v>
          </cell>
        </row>
        <row r="548">
          <cell r="B548">
            <v>7002350</v>
          </cell>
          <cell r="C548" t="str">
            <v>CABRINI CENTER FOR NURSIN</v>
          </cell>
          <cell r="D548">
            <v>-2.9435667259459865E-2</v>
          </cell>
        </row>
        <row r="549">
          <cell r="B549">
            <v>7002351</v>
          </cell>
          <cell r="C549" t="str">
            <v>(THE) ROBERT MAPPLETHORPE</v>
          </cell>
          <cell r="D549">
            <v>-7.4993134625028282E-2</v>
          </cell>
        </row>
        <row r="550">
          <cell r="B550">
            <v>7002352</v>
          </cell>
          <cell r="C550" t="str">
            <v>ISABELLA GERIATRIC CENTER</v>
          </cell>
          <cell r="D550">
            <v>-2.4195037618758932E-2</v>
          </cell>
        </row>
        <row r="551">
          <cell r="B551">
            <v>7002353</v>
          </cell>
          <cell r="C551" t="str">
            <v>RIVINGTON HOUSE-THE NICHO</v>
          </cell>
          <cell r="D551">
            <v>7.08701070595045E-2</v>
          </cell>
        </row>
        <row r="552">
          <cell r="B552">
            <v>7002355</v>
          </cell>
          <cell r="C552" t="str">
            <v>NORTHERN MANHATTAN REHABI</v>
          </cell>
          <cell r="D552">
            <v>3.190156730189575E-2</v>
          </cell>
        </row>
        <row r="553">
          <cell r="B553">
            <v>7002356</v>
          </cell>
          <cell r="C553" t="str">
            <v>AMSTERDAM NURSING HOME CO</v>
          </cell>
          <cell r="D553">
            <v>7.0467897410567771E-3</v>
          </cell>
        </row>
        <row r="554">
          <cell r="B554">
            <v>7002357</v>
          </cell>
          <cell r="C554" t="str">
            <v>INCARNATION CHILDRENS CEN</v>
          </cell>
          <cell r="D554">
            <v>6.2136095930979763E-3</v>
          </cell>
        </row>
        <row r="555">
          <cell r="B555">
            <v>7002358</v>
          </cell>
          <cell r="C555" t="str">
            <v>NEW EAST SIDE NURSING HOM</v>
          </cell>
          <cell r="D555">
            <v>7.1205065209685503E-2</v>
          </cell>
        </row>
        <row r="556">
          <cell r="B556">
            <v>7002359</v>
          </cell>
          <cell r="C556" t="str">
            <v>FORT TRYON CENTER FOR REH</v>
          </cell>
          <cell r="D556">
            <v>9.7737744570379106E-2</v>
          </cell>
        </row>
        <row r="557">
          <cell r="B557">
            <v>7003300</v>
          </cell>
          <cell r="C557" t="str">
            <v>ST MARYS HOSPITAL FOR CHI</v>
          </cell>
          <cell r="D557">
            <v>-3.1763726153527113E-3</v>
          </cell>
        </row>
        <row r="558">
          <cell r="B558">
            <v>7003303</v>
          </cell>
          <cell r="C558" t="str">
            <v xml:space="preserve">QUEEN OF PEACE RESIDENCE </v>
          </cell>
          <cell r="D558">
            <v>-4.7265583053142463E-2</v>
          </cell>
        </row>
        <row r="559">
          <cell r="B559">
            <v>7003305</v>
          </cell>
          <cell r="C559" t="str">
            <v>MARGARET TIETZ CENTER FOR</v>
          </cell>
          <cell r="D559">
            <v>1.69357006218223E-2</v>
          </cell>
        </row>
        <row r="560">
          <cell r="B560">
            <v>7003306</v>
          </cell>
          <cell r="C560" t="str">
            <v>OZANAM HALL OF QUEENS NUR</v>
          </cell>
          <cell r="D560">
            <v>-2.3084978205855929E-2</v>
          </cell>
        </row>
        <row r="561">
          <cell r="B561">
            <v>7003307</v>
          </cell>
          <cell r="C561" t="str">
            <v>PARKER JEWISH INSTITUTE F</v>
          </cell>
          <cell r="D561">
            <v>-1.258937443088227E-3</v>
          </cell>
        </row>
        <row r="562">
          <cell r="B562">
            <v>7003308</v>
          </cell>
          <cell r="C562" t="str">
            <v>PENINSULA CENTER FOR EXTE</v>
          </cell>
          <cell r="D562">
            <v>-0.14352972163974315</v>
          </cell>
        </row>
        <row r="563">
          <cell r="B563">
            <v>7003309</v>
          </cell>
          <cell r="C563" t="str">
            <v xml:space="preserve">BRIDGE VIEW NURSING HOME </v>
          </cell>
          <cell r="D563">
            <v>-2.1321618155505973E-2</v>
          </cell>
        </row>
        <row r="564">
          <cell r="B564">
            <v>7003315</v>
          </cell>
          <cell r="C564" t="str">
            <v>FAR ROCKAWAY NURSING HOME</v>
          </cell>
          <cell r="D564">
            <v>-0.19088948035373068</v>
          </cell>
        </row>
        <row r="565">
          <cell r="B565">
            <v>7003330</v>
          </cell>
          <cell r="C565" t="str">
            <v xml:space="preserve">RESORT NURSING HOME      </v>
          </cell>
          <cell r="D565">
            <v>2.3757322612983318E-2</v>
          </cell>
        </row>
        <row r="566">
          <cell r="B566">
            <v>7003336</v>
          </cell>
          <cell r="C566" t="str">
            <v>WOODCREST REHABILITATION</v>
          </cell>
          <cell r="D566">
            <v>-4.1106323995579452E-2</v>
          </cell>
        </row>
        <row r="567">
          <cell r="B567">
            <v>7003337</v>
          </cell>
          <cell r="C567" t="str">
            <v xml:space="preserve">LITTLE NECK NURSING HOME </v>
          </cell>
          <cell r="D567">
            <v>-9.7008784502798567E-2</v>
          </cell>
        </row>
        <row r="568">
          <cell r="B568">
            <v>7003340</v>
          </cell>
          <cell r="C568" t="str">
            <v xml:space="preserve">MIDWAY NURSING HOME      </v>
          </cell>
          <cell r="D568">
            <v>2.7718258843390152E-2</v>
          </cell>
        </row>
        <row r="569">
          <cell r="B569">
            <v>7003346</v>
          </cell>
          <cell r="C569" t="str">
            <v xml:space="preserve">JAMAICA HOSPITAL NURSING </v>
          </cell>
          <cell r="D569">
            <v>0.21348975858142599</v>
          </cell>
        </row>
        <row r="570">
          <cell r="B570">
            <v>7003348</v>
          </cell>
          <cell r="C570" t="str">
            <v>HOLLISWOOD CARE CENTER IN</v>
          </cell>
          <cell r="D570">
            <v>2.7450530128508517E-2</v>
          </cell>
        </row>
        <row r="571">
          <cell r="B571">
            <v>7003350</v>
          </cell>
          <cell r="C571" t="str">
            <v>HILLSIDE MANOR REHABILITA</v>
          </cell>
          <cell r="D571">
            <v>1.183892987833003E-2</v>
          </cell>
        </row>
        <row r="572">
          <cell r="B572">
            <v>7003351</v>
          </cell>
          <cell r="C572" t="str">
            <v>CHAPIN HOME FOR THE AGING</v>
          </cell>
          <cell r="D572">
            <v>9.4579713378666417E-3</v>
          </cell>
        </row>
        <row r="573">
          <cell r="B573">
            <v>7003352</v>
          </cell>
          <cell r="C573" t="str">
            <v>BEZALEL REHABILITATION AN</v>
          </cell>
          <cell r="D573">
            <v>9.7496298274918052E-3</v>
          </cell>
        </row>
        <row r="574">
          <cell r="B574">
            <v>7003354</v>
          </cell>
          <cell r="C574" t="str">
            <v>OCEANVIEW NURSING &amp; REHAB</v>
          </cell>
          <cell r="D574">
            <v>-5.797868977600918E-2</v>
          </cell>
        </row>
        <row r="575">
          <cell r="B575">
            <v>7003356</v>
          </cell>
          <cell r="C575" t="str">
            <v>BISHOP CHARLES WALDO MACL</v>
          </cell>
          <cell r="D575">
            <v>-0.12562314020968737</v>
          </cell>
        </row>
        <row r="576">
          <cell r="B576">
            <v>7003357</v>
          </cell>
          <cell r="C576" t="str">
            <v>WINDSOR PARK NURSING HOME</v>
          </cell>
          <cell r="D576">
            <v>-3.5148648017549258E-2</v>
          </cell>
        </row>
        <row r="577">
          <cell r="B577">
            <v>7003359</v>
          </cell>
          <cell r="C577" t="str">
            <v xml:space="preserve">DRY HARBOR NURSING HOME  </v>
          </cell>
          <cell r="D577">
            <v>3.7908187129429317E-2</v>
          </cell>
        </row>
        <row r="578">
          <cell r="B578">
            <v>7003361</v>
          </cell>
          <cell r="C578" t="str">
            <v>QUEENS NASSAU REHABILITAT</v>
          </cell>
          <cell r="D578">
            <v>4.1085428475940988E-2</v>
          </cell>
        </row>
        <row r="579">
          <cell r="B579">
            <v>7003362</v>
          </cell>
          <cell r="C579" t="str">
            <v xml:space="preserve">ROCKAWAY CARE CENTER     </v>
          </cell>
          <cell r="D579">
            <v>8.1007359921696095E-2</v>
          </cell>
        </row>
        <row r="580">
          <cell r="B580">
            <v>7003363</v>
          </cell>
          <cell r="C580" t="str">
            <v xml:space="preserve">HIGHLAND CARE CENTER     </v>
          </cell>
          <cell r="D580">
            <v>-2.6437049814174527E-3</v>
          </cell>
        </row>
        <row r="581">
          <cell r="B581">
            <v>7003364</v>
          </cell>
          <cell r="C581" t="str">
            <v xml:space="preserve">PARK NURSING HOME        </v>
          </cell>
          <cell r="D581">
            <v>-2.4223402412330997E-2</v>
          </cell>
        </row>
        <row r="582">
          <cell r="B582">
            <v>7003366</v>
          </cell>
          <cell r="C582" t="str">
            <v>FLUSHING MANOR CARE CENTE</v>
          </cell>
          <cell r="D582">
            <v>2.4747801232573832E-2</v>
          </cell>
        </row>
        <row r="583">
          <cell r="B583">
            <v>7003367</v>
          </cell>
          <cell r="C583" t="str">
            <v>WATERVIEW NURSING CARE CE</v>
          </cell>
          <cell r="D583">
            <v>-1.3393610585253747E-2</v>
          </cell>
        </row>
        <row r="584">
          <cell r="B584">
            <v>7003372</v>
          </cell>
          <cell r="C584" t="str">
            <v xml:space="preserve">SILVERCREST        </v>
          </cell>
          <cell r="D584">
            <v>-1.0283301094107723E-2</v>
          </cell>
        </row>
        <row r="585">
          <cell r="B585">
            <v>7003373</v>
          </cell>
          <cell r="C585" t="str">
            <v>NEW SURFSIDE NURSING HOME</v>
          </cell>
          <cell r="D585">
            <v>-6.8314653959623967E-2</v>
          </cell>
        </row>
        <row r="586">
          <cell r="B586">
            <v>7003374</v>
          </cell>
          <cell r="C586" t="str">
            <v>PARK TERRACE CARE CENTER</v>
          </cell>
          <cell r="D586">
            <v>4.3228694380241448E-2</v>
          </cell>
        </row>
        <row r="587">
          <cell r="B587">
            <v>7003375</v>
          </cell>
          <cell r="C587" t="str">
            <v>FAIRVIEW NURSING CARE CEN</v>
          </cell>
          <cell r="D587">
            <v>4.5245426933973168E-2</v>
          </cell>
        </row>
        <row r="588">
          <cell r="B588">
            <v>7003377</v>
          </cell>
          <cell r="C588" t="str">
            <v>LONG ISLAND CARE CENTER I</v>
          </cell>
          <cell r="D588">
            <v>4.0258351459887459E-2</v>
          </cell>
        </row>
        <row r="589">
          <cell r="B589">
            <v>7003378</v>
          </cell>
          <cell r="C589" t="str">
            <v>HAVEN MANOR HEALTH CARE C</v>
          </cell>
          <cell r="D589">
            <v>-1.078121842127502E-2</v>
          </cell>
        </row>
        <row r="590">
          <cell r="B590">
            <v>7003380</v>
          </cell>
          <cell r="C590" t="str">
            <v>CLIFFSIDE REHABILITATION</v>
          </cell>
          <cell r="D590">
            <v>-2.7741472189986159E-3</v>
          </cell>
        </row>
        <row r="591">
          <cell r="B591">
            <v>7003381</v>
          </cell>
          <cell r="C591" t="str">
            <v>HOLLIS PARK MANOR NURSING</v>
          </cell>
          <cell r="D591">
            <v>-3.410400845038801E-2</v>
          </cell>
        </row>
        <row r="592">
          <cell r="B592">
            <v>7003385</v>
          </cell>
          <cell r="C592" t="str">
            <v>LAWRENCE NURSING CARE CEN</v>
          </cell>
          <cell r="D592">
            <v>5.765511695735042E-2</v>
          </cell>
        </row>
        <row r="593">
          <cell r="B593">
            <v>7003386</v>
          </cell>
          <cell r="C593" t="str">
            <v>PROMENADE REHABILITATION</v>
          </cell>
          <cell r="D593">
            <v>0.10185289380068251</v>
          </cell>
        </row>
        <row r="594">
          <cell r="B594">
            <v>7003387</v>
          </cell>
          <cell r="C594" t="str">
            <v>FOREST VIEW CENTER FOR RE</v>
          </cell>
          <cell r="D594">
            <v>4.9196929256149866E-2</v>
          </cell>
        </row>
        <row r="595">
          <cell r="B595">
            <v>7003389</v>
          </cell>
          <cell r="C595" t="str">
            <v>HORIZON CARE CENTER</v>
          </cell>
          <cell r="D595">
            <v>1.4762633042351104E-2</v>
          </cell>
        </row>
        <row r="596">
          <cell r="B596">
            <v>7003390</v>
          </cell>
          <cell r="C596" t="str">
            <v>QUEENS BOULEVARD EXTENDED</v>
          </cell>
          <cell r="D596">
            <v>7.1126632486610844E-2</v>
          </cell>
        </row>
        <row r="597">
          <cell r="B597">
            <v>7003391</v>
          </cell>
          <cell r="C597" t="str">
            <v>NEW GLEN OAKS NURSING HOM</v>
          </cell>
          <cell r="D597">
            <v>-3.7496659082592301E-3</v>
          </cell>
        </row>
        <row r="598">
          <cell r="B598">
            <v>7003392</v>
          </cell>
          <cell r="C598" t="str">
            <v xml:space="preserve">REGO PARK NURSING HOME   </v>
          </cell>
          <cell r="D598">
            <v>-1.8361644660899939E-2</v>
          </cell>
        </row>
        <row r="599">
          <cell r="B599">
            <v>7003393</v>
          </cell>
          <cell r="C599" t="str">
            <v>UNION PLAZA CARE CENTER</v>
          </cell>
          <cell r="D599">
            <v>9.7997585820121316E-3</v>
          </cell>
        </row>
        <row r="600">
          <cell r="B600">
            <v>7003394</v>
          </cell>
          <cell r="C600" t="str">
            <v>FOREST HILLS CARE CENTER</v>
          </cell>
          <cell r="D600">
            <v>4.0014954909715461E-2</v>
          </cell>
        </row>
        <row r="601">
          <cell r="B601">
            <v>7003395</v>
          </cell>
          <cell r="C601" t="str">
            <v>DR WILLIAM O BENENSON REH</v>
          </cell>
          <cell r="D601">
            <v>-2.1568381979819216E-3</v>
          </cell>
        </row>
        <row r="602">
          <cell r="B602">
            <v>7003396</v>
          </cell>
          <cell r="C602" t="str">
            <v>ELMHURST CARE CENTER INC</v>
          </cell>
          <cell r="D602">
            <v>2.8409675545647658E-2</v>
          </cell>
        </row>
        <row r="603">
          <cell r="B603">
            <v>7003397</v>
          </cell>
          <cell r="C603" t="str">
            <v>REGAL HEIGHTS REHABILITAT</v>
          </cell>
          <cell r="D603">
            <v>1.3143271168874248E-2</v>
          </cell>
        </row>
        <row r="604">
          <cell r="B604">
            <v>7003398</v>
          </cell>
          <cell r="C604" t="str">
            <v>MEADOW PARK REHABILITATIO</v>
          </cell>
          <cell r="D604">
            <v>6.668795859927984E-2</v>
          </cell>
        </row>
        <row r="605">
          <cell r="B605">
            <v>7003399</v>
          </cell>
          <cell r="C605" t="str">
            <v>BROOKHAVEN REHABILITATION</v>
          </cell>
          <cell r="D605">
            <v>7.2470058209936447E-2</v>
          </cell>
        </row>
        <row r="606">
          <cell r="B606">
            <v>7003401</v>
          </cell>
          <cell r="C606" t="str">
            <v>OCEAN PROMENADE NURSING C</v>
          </cell>
          <cell r="D606">
            <v>1.4814304315555487E-2</v>
          </cell>
        </row>
        <row r="607">
          <cell r="B607">
            <v>7003402</v>
          </cell>
          <cell r="C607" t="str">
            <v>FRANKLIN CENTER FOR REHAB</v>
          </cell>
          <cell r="D607">
            <v>9.9887203509868391E-2</v>
          </cell>
        </row>
        <row r="608">
          <cell r="B608">
            <v>7003403</v>
          </cell>
          <cell r="C608" t="str">
            <v>WEST LAWRENCE CARE CENTER</v>
          </cell>
          <cell r="D608">
            <v>9.8632371339269456E-2</v>
          </cell>
        </row>
        <row r="609">
          <cell r="B609">
            <v>7003404</v>
          </cell>
          <cell r="C609" t="str">
            <v>QUEENS CENTER FOR REHABIL</v>
          </cell>
          <cell r="D609">
            <v>2.632280727046684E-2</v>
          </cell>
        </row>
        <row r="610">
          <cell r="B610">
            <v>7003405</v>
          </cell>
          <cell r="C610" t="str">
            <v>NEW YORK CENTER FOR REHAB</v>
          </cell>
          <cell r="D610">
            <v>8.7625128449085168E-2</v>
          </cell>
        </row>
        <row r="611">
          <cell r="B611">
            <v>7003407</v>
          </cell>
          <cell r="C611" t="str">
            <v>FLUSHING MANOR NURSING &amp;</v>
          </cell>
          <cell r="D611">
            <v>8.1728448534085091E-3</v>
          </cell>
        </row>
        <row r="612">
          <cell r="B612">
            <v>7004303</v>
          </cell>
          <cell r="C612" t="str">
            <v>EGER HEALTH CARE AND REHA</v>
          </cell>
          <cell r="D612">
            <v>-7.9795884006591197E-3</v>
          </cell>
        </row>
        <row r="613">
          <cell r="B613">
            <v>7004304</v>
          </cell>
          <cell r="C613" t="str">
            <v>SEA VIEW HOSPITAL REHABIL</v>
          </cell>
          <cell r="D613">
            <v>-8.2292408682797594E-2</v>
          </cell>
        </row>
        <row r="614">
          <cell r="B614">
            <v>7004306</v>
          </cell>
          <cell r="C614" t="str">
            <v xml:space="preserve">LILY POND NURSING HOME   </v>
          </cell>
          <cell r="D614">
            <v>-0.1768257156286783</v>
          </cell>
        </row>
        <row r="615">
          <cell r="B615">
            <v>7004310</v>
          </cell>
          <cell r="C615" t="str">
            <v>CARMEL RICHMOND HEALTHCAR</v>
          </cell>
          <cell r="D615">
            <v>-7.0151006838603284E-3</v>
          </cell>
        </row>
        <row r="616">
          <cell r="B616">
            <v>7004314</v>
          </cell>
          <cell r="C616" t="str">
            <v>STATEN ISLAND CARE CENTER</v>
          </cell>
          <cell r="D616">
            <v>-3.1890883028563924E-2</v>
          </cell>
        </row>
        <row r="617">
          <cell r="B617">
            <v>7004316</v>
          </cell>
          <cell r="C617" t="str">
            <v>NEW VANDERBILT REHABILITA</v>
          </cell>
          <cell r="D617">
            <v>6.6999962476426159E-2</v>
          </cell>
        </row>
        <row r="618">
          <cell r="B618">
            <v>7004317</v>
          </cell>
          <cell r="C618" t="str">
            <v>ST ELIZABETH ANNS HEALTH</v>
          </cell>
          <cell r="D618">
            <v>7.9183096566462483E-2</v>
          </cell>
        </row>
        <row r="619">
          <cell r="B619">
            <v>7004320</v>
          </cell>
          <cell r="C619" t="str">
            <v xml:space="preserve">VERRAZANO NURSING HOME   </v>
          </cell>
          <cell r="D619">
            <v>6.844655726631492E-2</v>
          </cell>
        </row>
        <row r="620">
          <cell r="B620">
            <v>7004321</v>
          </cell>
          <cell r="C620" t="str">
            <v>CLOVE LAKES HEALTH CARE A</v>
          </cell>
          <cell r="D620">
            <v>6.8916662806002602E-2</v>
          </cell>
        </row>
        <row r="621">
          <cell r="B621">
            <v>7004322</v>
          </cell>
          <cell r="C621" t="str">
            <v>GOLDEN GATE REHABILITATIO</v>
          </cell>
          <cell r="D621">
            <v>3.1683198676295071E-2</v>
          </cell>
        </row>
        <row r="622">
          <cell r="B622">
            <v>7004323</v>
          </cell>
          <cell r="C622" t="str">
            <v>SILVER LAKE SPECIALIZED R</v>
          </cell>
          <cell r="D622">
            <v>-1.1824642495551582E-2</v>
          </cell>
        </row>
      </sheetData>
      <sheetData sheetId="10" refreshError="1">
        <row r="7">
          <cell r="A7">
            <v>0</v>
          </cell>
          <cell r="C7">
            <v>2008</v>
          </cell>
          <cell r="D7">
            <v>5268344</v>
          </cell>
          <cell r="E7">
            <v>-264675</v>
          </cell>
          <cell r="F7">
            <v>-5.0238746748503892E-2</v>
          </cell>
        </row>
        <row r="8">
          <cell r="C8">
            <v>2009</v>
          </cell>
          <cell r="D8">
            <v>4357471</v>
          </cell>
          <cell r="E8">
            <v>-530850</v>
          </cell>
          <cell r="F8">
            <v>-0.12182525139008384</v>
          </cell>
        </row>
        <row r="9">
          <cell r="C9">
            <v>2010</v>
          </cell>
          <cell r="D9">
            <v>4323818</v>
          </cell>
          <cell r="E9">
            <v>-468270</v>
          </cell>
          <cell r="F9">
            <v>-0.10830011809007688</v>
          </cell>
        </row>
        <row r="10">
          <cell r="A10">
            <v>2201600</v>
          </cell>
          <cell r="B10" t="str">
            <v>Jefferson County Public Health Service</v>
          </cell>
          <cell r="C10" t="str">
            <v>Total</v>
          </cell>
          <cell r="D10">
            <v>13949633</v>
          </cell>
          <cell r="E10">
            <v>-1263795</v>
          </cell>
          <cell r="F10">
            <v>-9.0597007104057867E-2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0</v>
          </cell>
          <cell r="B12">
            <v>0</v>
          </cell>
          <cell r="C12">
            <v>2008</v>
          </cell>
          <cell r="D12">
            <v>12601226</v>
          </cell>
          <cell r="E12">
            <v>45886</v>
          </cell>
          <cell r="F12">
            <v>3.6413917185518299E-3</v>
          </cell>
        </row>
        <row r="13">
          <cell r="A13">
            <v>0</v>
          </cell>
          <cell r="B13">
            <v>0</v>
          </cell>
          <cell r="C13">
            <v>2009</v>
          </cell>
          <cell r="D13">
            <v>7487852</v>
          </cell>
          <cell r="E13">
            <v>-337987</v>
          </cell>
          <cell r="F13">
            <v>-4.5138044929306828E-2</v>
          </cell>
        </row>
        <row r="14">
          <cell r="A14">
            <v>0</v>
          </cell>
          <cell r="B14">
            <v>0</v>
          </cell>
          <cell r="C14">
            <v>2010</v>
          </cell>
          <cell r="D14">
            <v>6193697</v>
          </cell>
          <cell r="E14">
            <v>-171272</v>
          </cell>
          <cell r="F14">
            <v>-2.7652628147615228E-2</v>
          </cell>
        </row>
        <row r="15">
          <cell r="A15">
            <v>2905600</v>
          </cell>
          <cell r="B15" t="str">
            <v>Visiting Nurse Association of Long Island</v>
          </cell>
          <cell r="C15" t="str">
            <v>Total</v>
          </cell>
          <cell r="D15">
            <v>26282775</v>
          </cell>
          <cell r="E15">
            <v>-463373</v>
          </cell>
          <cell r="F15">
            <v>-1.7630292082932642E-2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2008</v>
          </cell>
          <cell r="D17">
            <v>24851632</v>
          </cell>
          <cell r="E17">
            <v>710531</v>
          </cell>
          <cell r="F17">
            <v>2.8590919099397576E-2</v>
          </cell>
        </row>
        <row r="18">
          <cell r="A18">
            <v>0</v>
          </cell>
          <cell r="B18">
            <v>0</v>
          </cell>
          <cell r="C18">
            <v>2009</v>
          </cell>
          <cell r="D18">
            <v>31857098</v>
          </cell>
          <cell r="E18">
            <v>1833313</v>
          </cell>
          <cell r="F18">
            <v>5.7548022735780892E-2</v>
          </cell>
        </row>
        <row r="19">
          <cell r="A19">
            <v>0</v>
          </cell>
          <cell r="B19">
            <v>0</v>
          </cell>
          <cell r="C19">
            <v>2010</v>
          </cell>
          <cell r="D19">
            <v>30739323</v>
          </cell>
          <cell r="E19">
            <v>556611</v>
          </cell>
          <cell r="F19">
            <v>1.810745799443924E-2</v>
          </cell>
        </row>
        <row r="20">
          <cell r="A20">
            <v>7001631</v>
          </cell>
          <cell r="B20" t="str">
            <v>First to Care Home Care Inc.</v>
          </cell>
          <cell r="C20" t="str">
            <v>Total</v>
          </cell>
          <cell r="D20">
            <v>87448053</v>
          </cell>
          <cell r="E20">
            <v>3100455</v>
          </cell>
          <cell r="F20">
            <v>3.5454820246255223E-2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0</v>
          </cell>
          <cell r="C22">
            <v>2008</v>
          </cell>
          <cell r="D22">
            <v>28565101</v>
          </cell>
          <cell r="E22">
            <v>-1141907</v>
          </cell>
          <cell r="F22">
            <v>-3.9975598195854445E-2</v>
          </cell>
        </row>
        <row r="23">
          <cell r="C23">
            <v>2009</v>
          </cell>
          <cell r="D23">
            <v>26091622</v>
          </cell>
          <cell r="E23">
            <v>-164568</v>
          </cell>
          <cell r="F23">
            <v>-6.3073119793012481E-3</v>
          </cell>
        </row>
        <row r="24">
          <cell r="C24">
            <v>2010</v>
          </cell>
          <cell r="D24">
            <v>24044540</v>
          </cell>
          <cell r="E24">
            <v>-1142031</v>
          </cell>
          <cell r="F24">
            <v>-4.74964794502203E-2</v>
          </cell>
        </row>
        <row r="25">
          <cell r="A25">
            <v>7001633</v>
          </cell>
          <cell r="B25" t="str">
            <v>Empire State Home Care</v>
          </cell>
          <cell r="C25" t="str">
            <v>Total</v>
          </cell>
          <cell r="D25">
            <v>78701263</v>
          </cell>
          <cell r="E25">
            <v>-2448506</v>
          </cell>
          <cell r="F25">
            <v>-3.1111393981059745E-2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>
            <v>0</v>
          </cell>
          <cell r="C27">
            <v>2008</v>
          </cell>
          <cell r="D27">
            <v>57556027</v>
          </cell>
          <cell r="E27">
            <v>-2823656</v>
          </cell>
          <cell r="F27">
            <v>-4.9059258381402869E-2</v>
          </cell>
        </row>
        <row r="28">
          <cell r="C28">
            <v>2009</v>
          </cell>
          <cell r="D28">
            <v>99289433</v>
          </cell>
          <cell r="E28">
            <v>5760108</v>
          </cell>
          <cell r="F28">
            <v>5.8013303389495639E-2</v>
          </cell>
        </row>
        <row r="29">
          <cell r="C29">
            <v>2010</v>
          </cell>
          <cell r="D29">
            <v>96834426</v>
          </cell>
          <cell r="E29">
            <v>10336532</v>
          </cell>
          <cell r="F29">
            <v>0.10674439274313455</v>
          </cell>
        </row>
        <row r="30">
          <cell r="A30">
            <v>7002653</v>
          </cell>
          <cell r="B30" t="str">
            <v>Extended Nursing Personnel CHHA, LLC</v>
          </cell>
          <cell r="C30" t="str">
            <v>Total</v>
          </cell>
          <cell r="D30">
            <v>253679886</v>
          </cell>
          <cell r="E30">
            <v>13272984</v>
          </cell>
          <cell r="F30">
            <v>5.2321783209883656E-2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C32">
            <v>2008</v>
          </cell>
          <cell r="D32">
            <v>63275599</v>
          </cell>
          <cell r="E32">
            <v>-3009966</v>
          </cell>
          <cell r="F32">
            <v>-4.7569142727514911E-2</v>
          </cell>
        </row>
        <row r="33">
          <cell r="C33">
            <v>2009</v>
          </cell>
          <cell r="D33">
            <v>99777460</v>
          </cell>
          <cell r="E33">
            <v>484260</v>
          </cell>
          <cell r="F33">
            <v>4.8534007580469576E-3</v>
          </cell>
        </row>
        <row r="34">
          <cell r="C34">
            <v>2010</v>
          </cell>
          <cell r="D34">
            <v>133956548</v>
          </cell>
          <cell r="E34">
            <v>509797</v>
          </cell>
          <cell r="F34">
            <v>3.8056892896344268E-3</v>
          </cell>
        </row>
        <row r="35">
          <cell r="A35">
            <v>7002656</v>
          </cell>
          <cell r="B35" t="str">
            <v>Metropolitan Jewish Home Care, Inc.</v>
          </cell>
          <cell r="C35" t="str">
            <v>Total</v>
          </cell>
          <cell r="D35">
            <v>297009607</v>
          </cell>
          <cell r="E35">
            <v>-2015909</v>
          </cell>
          <cell r="F35">
            <v>-6.7873528414183586E-3</v>
          </cell>
        </row>
      </sheetData>
      <sheetData sheetId="11" refreshError="1">
        <row r="5">
          <cell r="A5">
            <v>101203</v>
          </cell>
          <cell r="B5" t="str">
            <v>UCPA of the Capital District (CP Trtmnt &amp; Edu. Fac./Ctr for Disabled)</v>
          </cell>
          <cell r="C5">
            <v>0.85086816293868084</v>
          </cell>
        </row>
        <row r="6">
          <cell r="A6">
            <v>101204</v>
          </cell>
          <cell r="B6" t="str">
            <v>Upper Hudson Planned Parenthood</v>
          </cell>
          <cell r="C6">
            <v>-0.54633377064152722</v>
          </cell>
        </row>
        <row r="7">
          <cell r="A7">
            <v>101205</v>
          </cell>
          <cell r="B7" t="str">
            <v>Whitney M. Young, Jr. HC</v>
          </cell>
          <cell r="C7">
            <v>-0.48948867524913114</v>
          </cell>
        </row>
        <row r="8">
          <cell r="A8">
            <v>101210</v>
          </cell>
          <cell r="B8" t="str">
            <v>GHI - Albany Dental Health Facility</v>
          </cell>
          <cell r="C8">
            <v>-1.0800798621264276</v>
          </cell>
        </row>
        <row r="9">
          <cell r="A9">
            <v>101219</v>
          </cell>
          <cell r="B9" t="str">
            <v>Executive Woods Ambulatory Surgery Center LLC</v>
          </cell>
          <cell r="C9">
            <v>0.27782564863747833</v>
          </cell>
        </row>
        <row r="10">
          <cell r="A10">
            <v>101220</v>
          </cell>
          <cell r="B10" t="str">
            <v>Capital Region Ambulatory Surgery Center</v>
          </cell>
          <cell r="C10">
            <v>0.3701546165838574</v>
          </cell>
        </row>
        <row r="11">
          <cell r="A11">
            <v>101221</v>
          </cell>
          <cell r="B11" t="str">
            <v>St. Peters Surgery And Endoscopy Center</v>
          </cell>
          <cell r="C11">
            <v>0.55775565310683373</v>
          </cell>
        </row>
        <row r="12">
          <cell r="A12">
            <v>153203</v>
          </cell>
          <cell r="B12" t="str">
            <v>New England Laser &amp; Cosmetic Surgery Center</v>
          </cell>
          <cell r="C12">
            <v>6.9198813686708084E-3</v>
          </cell>
        </row>
        <row r="13">
          <cell r="A13">
            <v>153204</v>
          </cell>
          <cell r="B13" t="str">
            <v>Albany Regional Eye Surgery Center</v>
          </cell>
          <cell r="C13">
            <v>9.8997760533270085E-2</v>
          </cell>
        </row>
        <row r="14">
          <cell r="A14">
            <v>221201</v>
          </cell>
          <cell r="B14" t="str">
            <v>Allegany County DOH</v>
          </cell>
          <cell r="C14">
            <v>-1.7489263956856087</v>
          </cell>
        </row>
        <row r="15">
          <cell r="A15">
            <v>301201</v>
          </cell>
          <cell r="B15" t="str">
            <v>Broome County DOH</v>
          </cell>
          <cell r="C15">
            <v>-2.3360731994122528</v>
          </cell>
        </row>
        <row r="16">
          <cell r="A16">
            <v>364201</v>
          </cell>
          <cell r="B16" t="str">
            <v>Vestal Healthcare, LLC</v>
          </cell>
          <cell r="C16">
            <v>-4.2218004124025502E-2</v>
          </cell>
        </row>
        <row r="17">
          <cell r="A17">
            <v>401200</v>
          </cell>
          <cell r="B17" t="str">
            <v>Cattaraugus County DOH</v>
          </cell>
          <cell r="C17">
            <v>-6.0575842747303899</v>
          </cell>
        </row>
        <row r="18">
          <cell r="A18">
            <v>401201</v>
          </cell>
          <cell r="B18" t="str">
            <v>Southern Tier Community Health Center</v>
          </cell>
          <cell r="C18">
            <v>-2.2870036261183873E-2</v>
          </cell>
        </row>
        <row r="19">
          <cell r="A19">
            <v>501200</v>
          </cell>
          <cell r="B19" t="str">
            <v>E. John Gavras Center (UCPA of Cayuga)</v>
          </cell>
          <cell r="C19">
            <v>0.79376833068909447</v>
          </cell>
        </row>
        <row r="20">
          <cell r="A20">
            <v>501201</v>
          </cell>
          <cell r="B20" t="str">
            <v>Cayuga County Department of Health</v>
          </cell>
          <cell r="C20">
            <v>-3.0412044500806088</v>
          </cell>
        </row>
        <row r="21">
          <cell r="A21">
            <v>501202</v>
          </cell>
          <cell r="B21" t="str">
            <v>East Hill Family Medical(Cayuga Co FP/Summit Pediatrics )</v>
          </cell>
          <cell r="C21">
            <v>-0.1806649412285436</v>
          </cell>
        </row>
        <row r="22">
          <cell r="A22">
            <v>602201</v>
          </cell>
          <cell r="B22" t="str">
            <v>NYS Association for Retarded Children</v>
          </cell>
          <cell r="C22">
            <v>-0.13169079101186626</v>
          </cell>
        </row>
        <row r="23">
          <cell r="A23">
            <v>622200</v>
          </cell>
          <cell r="B23" t="str">
            <v>Chautauqua County DOH</v>
          </cell>
          <cell r="C23">
            <v>-2.1963443756380907</v>
          </cell>
        </row>
        <row r="24">
          <cell r="A24">
            <v>701200</v>
          </cell>
          <cell r="B24" t="str">
            <v>Chemung County DOH</v>
          </cell>
          <cell r="C24">
            <v>-0.74529186953381732</v>
          </cell>
        </row>
        <row r="25">
          <cell r="A25">
            <v>701202</v>
          </cell>
          <cell r="B25" t="str">
            <v>UCP &amp; Handicapped Children of Chemung</v>
          </cell>
          <cell r="C25">
            <v>1.6478851708910062E-2</v>
          </cell>
        </row>
        <row r="26">
          <cell r="A26">
            <v>701203</v>
          </cell>
          <cell r="B26" t="str">
            <v>Elmira Asc, LLC</v>
          </cell>
          <cell r="C26">
            <v>0.41907373127407488</v>
          </cell>
        </row>
        <row r="27">
          <cell r="A27">
            <v>752200</v>
          </cell>
          <cell r="B27" t="str">
            <v>Guthrie Same Day Surgery Center,Inc</v>
          </cell>
          <cell r="C27">
            <v>-6.0637646762829928E-2</v>
          </cell>
        </row>
        <row r="28">
          <cell r="A28">
            <v>824200</v>
          </cell>
          <cell r="B28" t="str">
            <v>Chenango County Department of Public Health</v>
          </cell>
          <cell r="C28">
            <v>-0.50412196797547959</v>
          </cell>
        </row>
        <row r="29">
          <cell r="A29">
            <v>901200</v>
          </cell>
          <cell r="B29" t="str">
            <v>Clinton County DOH</v>
          </cell>
          <cell r="C29">
            <v>-3.0553821430725181</v>
          </cell>
        </row>
        <row r="30">
          <cell r="A30">
            <v>901202</v>
          </cell>
          <cell r="B30" t="str">
            <v>Cataract Center for the Adirondacks</v>
          </cell>
          <cell r="C30">
            <v>0.35183831563255569</v>
          </cell>
        </row>
        <row r="31">
          <cell r="A31">
            <v>1001200</v>
          </cell>
          <cell r="B31" t="str">
            <v>Columbia County Health Department</v>
          </cell>
          <cell r="C31">
            <v>-2.966459164060931</v>
          </cell>
        </row>
        <row r="32">
          <cell r="A32">
            <v>1059202</v>
          </cell>
          <cell r="B32" t="str">
            <v>Green Manor Dialysis Center</v>
          </cell>
          <cell r="C32">
            <v>-0.15534179212532437</v>
          </cell>
        </row>
        <row r="33">
          <cell r="A33">
            <v>1101200</v>
          </cell>
          <cell r="B33" t="str">
            <v>Jacobus CTR for Reproductive Hlth (Cortland Co Fam Pl)</v>
          </cell>
          <cell r="C33">
            <v>-3.1329910167415274</v>
          </cell>
        </row>
        <row r="34">
          <cell r="A34">
            <v>1101201</v>
          </cell>
          <cell r="B34" t="str">
            <v>Family Health Network of Central NY</v>
          </cell>
          <cell r="C34">
            <v>-0.2573684244517746</v>
          </cell>
        </row>
        <row r="35">
          <cell r="A35">
            <v>1257201</v>
          </cell>
          <cell r="B35" t="str">
            <v>Delaware County Public Health Nursing Service</v>
          </cell>
          <cell r="C35">
            <v>-8.2701788303528279</v>
          </cell>
        </row>
        <row r="36">
          <cell r="A36">
            <v>1302207</v>
          </cell>
          <cell r="B36" t="str">
            <v>Planned Parenthood of the Mid-Hudson Valley</v>
          </cell>
          <cell r="C36">
            <v>-0.94092033771915762</v>
          </cell>
        </row>
        <row r="37">
          <cell r="A37">
            <v>1320200</v>
          </cell>
          <cell r="B37" t="str">
            <v>Hudson Valley Endoscopic Center</v>
          </cell>
          <cell r="C37">
            <v>0.4048432537010882</v>
          </cell>
        </row>
        <row r="38">
          <cell r="A38">
            <v>1401201</v>
          </cell>
          <cell r="B38" t="str">
            <v>Buffalo Hearing &amp; Speech Center</v>
          </cell>
          <cell r="C38">
            <v>0.82840459024664415</v>
          </cell>
        </row>
        <row r="39">
          <cell r="A39">
            <v>1401202</v>
          </cell>
          <cell r="B39" t="str">
            <v>Erie County Department of Health</v>
          </cell>
          <cell r="C39">
            <v>-2.7583938169542912</v>
          </cell>
        </row>
        <row r="40">
          <cell r="A40">
            <v>1401203</v>
          </cell>
          <cell r="B40" t="str">
            <v>Hemophilia Center of Western New York, Inc.</v>
          </cell>
          <cell r="C40">
            <v>0.9066837156417461</v>
          </cell>
        </row>
        <row r="41">
          <cell r="A41">
            <v>1401204</v>
          </cell>
          <cell r="B41" t="str">
            <v>Aspire of Western N Y (UCP WNY)</v>
          </cell>
          <cell r="C41">
            <v>-0.14853461798663306</v>
          </cell>
        </row>
        <row r="42">
          <cell r="A42">
            <v>1401208</v>
          </cell>
          <cell r="B42" t="str">
            <v>CAO - Erie County</v>
          </cell>
          <cell r="C42">
            <v>9.0425844704782293E-2</v>
          </cell>
        </row>
        <row r="43">
          <cell r="A43">
            <v>1401214</v>
          </cell>
          <cell r="B43" t="str">
            <v>Western New York Artificial Kidney Center</v>
          </cell>
          <cell r="C43">
            <v>0.25092711295796927</v>
          </cell>
        </row>
        <row r="44">
          <cell r="A44">
            <v>1401219</v>
          </cell>
          <cell r="B44" t="str">
            <v>Northwest Buffalo Comm. Hlth. Ctr.</v>
          </cell>
          <cell r="C44">
            <v>-0.19444182493640236</v>
          </cell>
        </row>
        <row r="45">
          <cell r="A45">
            <v>1401221</v>
          </cell>
          <cell r="B45" t="str">
            <v>Horizon Human Services</v>
          </cell>
          <cell r="C45">
            <v>0.14823195992011151</v>
          </cell>
        </row>
        <row r="46">
          <cell r="A46">
            <v>1401227</v>
          </cell>
          <cell r="B46" t="str">
            <v>AIDS Community Services of Western NY</v>
          </cell>
          <cell r="C46">
            <v>-0.60121529897035986</v>
          </cell>
        </row>
        <row r="47">
          <cell r="A47">
            <v>1401228</v>
          </cell>
          <cell r="B47" t="str">
            <v>Elmwood Health Ctr (People Services)</v>
          </cell>
          <cell r="C47">
            <v>-0.12265726369356522</v>
          </cell>
        </row>
        <row r="48">
          <cell r="A48">
            <v>1401229</v>
          </cell>
          <cell r="B48" t="str">
            <v>Gates Circle Dialysis Center</v>
          </cell>
          <cell r="C48">
            <v>0.20719770396955831</v>
          </cell>
        </row>
        <row r="49">
          <cell r="A49">
            <v>1401230</v>
          </cell>
          <cell r="B49" t="str">
            <v>Community Health Center of Buffalo</v>
          </cell>
          <cell r="C49">
            <v>-0.37985805144436252</v>
          </cell>
        </row>
        <row r="50">
          <cell r="A50">
            <v>1401231</v>
          </cell>
          <cell r="B50" t="str">
            <v>Buffalo Surgery Center,LLC</v>
          </cell>
          <cell r="C50">
            <v>0.11087564424172551</v>
          </cell>
        </row>
        <row r="51">
          <cell r="A51">
            <v>1401232</v>
          </cell>
          <cell r="B51" t="str">
            <v>Cleve Hill Dialysis Center</v>
          </cell>
          <cell r="C51">
            <v>0.29941394001600241</v>
          </cell>
        </row>
        <row r="52">
          <cell r="A52">
            <v>1401233</v>
          </cell>
          <cell r="B52" t="str">
            <v>Buffalo Womenservices,LLC</v>
          </cell>
          <cell r="C52">
            <v>0.13047636672720811</v>
          </cell>
        </row>
        <row r="53">
          <cell r="A53">
            <v>1401234</v>
          </cell>
          <cell r="B53" t="str">
            <v>Paul Bulger Vision Rehabilitation Clinic, Inc</v>
          </cell>
          <cell r="C53">
            <v>-1.7230989728692705</v>
          </cell>
        </row>
        <row r="54">
          <cell r="A54">
            <v>1401235</v>
          </cell>
          <cell r="B54" t="str">
            <v>Planned Parenthood of Western NY, Inc.</v>
          </cell>
          <cell r="C54">
            <v>-0.88743555146083353</v>
          </cell>
        </row>
        <row r="55">
          <cell r="A55">
            <v>1402201</v>
          </cell>
          <cell r="B55" t="str">
            <v>Baker Victory Health Care</v>
          </cell>
          <cell r="C55">
            <v>-7.5249187004693061E-2</v>
          </cell>
        </row>
        <row r="56">
          <cell r="A56">
            <v>1421200</v>
          </cell>
          <cell r="B56" t="str">
            <v>Comprehensive Dialysis Center of Western New York</v>
          </cell>
          <cell r="C56">
            <v>0.48408034070260919</v>
          </cell>
        </row>
        <row r="57">
          <cell r="A57">
            <v>1421201</v>
          </cell>
          <cell r="B57" t="str">
            <v>Eye Health Associates Inc</v>
          </cell>
          <cell r="C57">
            <v>0.62102122403736038</v>
          </cell>
        </row>
        <row r="58">
          <cell r="A58">
            <v>1421202</v>
          </cell>
          <cell r="B58" t="str">
            <v>Endoscopy Center of Western New York, LLC</v>
          </cell>
          <cell r="C58">
            <v>0.20529062580500496</v>
          </cell>
        </row>
        <row r="59">
          <cell r="A59">
            <v>1435203</v>
          </cell>
          <cell r="B59" t="str">
            <v>Sterling Surgical Center, LLC</v>
          </cell>
          <cell r="C59">
            <v>0.13154940969665976</v>
          </cell>
        </row>
        <row r="60">
          <cell r="A60">
            <v>1455201</v>
          </cell>
          <cell r="B60" t="str">
            <v>Buffalo Ambulatory Surgery Center</v>
          </cell>
          <cell r="C60">
            <v>0.28938405530310501</v>
          </cell>
        </row>
        <row r="61">
          <cell r="A61">
            <v>1521200</v>
          </cell>
          <cell r="B61" t="str">
            <v>Essex Co Board of Supervisors % County Phns</v>
          </cell>
          <cell r="C61">
            <v>-5.215195219886354</v>
          </cell>
        </row>
        <row r="62">
          <cell r="A62">
            <v>1566200</v>
          </cell>
          <cell r="B62" t="str">
            <v>Smith House</v>
          </cell>
          <cell r="C62">
            <v>-0.12839934493151281</v>
          </cell>
        </row>
        <row r="63">
          <cell r="A63">
            <v>1624200</v>
          </cell>
          <cell r="B63" t="str">
            <v>Franklin County Public Health Services</v>
          </cell>
          <cell r="C63">
            <v>-4.6950281377458829</v>
          </cell>
        </row>
        <row r="64">
          <cell r="A64">
            <v>1653200</v>
          </cell>
          <cell r="B64" t="str">
            <v>St. Regis Mohawk Health Services</v>
          </cell>
          <cell r="C64">
            <v>-6.2553388319238706E-2</v>
          </cell>
        </row>
        <row r="65">
          <cell r="A65">
            <v>1702200</v>
          </cell>
          <cell r="B65" t="str">
            <v>Fulton County Health Dept</v>
          </cell>
          <cell r="C65">
            <v>-23.483362351859881</v>
          </cell>
        </row>
        <row r="66">
          <cell r="A66">
            <v>1952200</v>
          </cell>
          <cell r="B66" t="str">
            <v>Greene County Public Hlth. Nurs. Svc.</v>
          </cell>
          <cell r="C66">
            <v>-1.5083821074895136</v>
          </cell>
        </row>
        <row r="67">
          <cell r="A67">
            <v>2055200</v>
          </cell>
          <cell r="B67" t="str">
            <v>Hamilton Co Board of Supervisors % County Phns</v>
          </cell>
          <cell r="C67">
            <v>-0.73499728703201306</v>
          </cell>
        </row>
        <row r="68">
          <cell r="A68">
            <v>2124200</v>
          </cell>
          <cell r="B68" t="str">
            <v>Herkimer County Public Health Nursing Service</v>
          </cell>
          <cell r="C68">
            <v>-3.5385163968509499</v>
          </cell>
        </row>
        <row r="69">
          <cell r="A69">
            <v>2201200</v>
          </cell>
          <cell r="B69" t="str">
            <v>Jefferson County Public Health Service</v>
          </cell>
          <cell r="C69">
            <v>-3.0460747726637161</v>
          </cell>
        </row>
        <row r="70">
          <cell r="A70">
            <v>2201201</v>
          </cell>
          <cell r="B70" t="str">
            <v>Planned Parenthood of Northern New York, Inc.</v>
          </cell>
          <cell r="C70">
            <v>-0.6529210086944286</v>
          </cell>
        </row>
        <row r="71">
          <cell r="A71">
            <v>2201202</v>
          </cell>
          <cell r="B71" t="str">
            <v>North Country Children's Clinic</v>
          </cell>
          <cell r="C71">
            <v>-0.25536472878668631</v>
          </cell>
        </row>
        <row r="72">
          <cell r="A72">
            <v>2201203</v>
          </cell>
          <cell r="B72" t="str">
            <v>Northern New York Cerebral Palsy Association</v>
          </cell>
          <cell r="C72">
            <v>-8.4128195591261878</v>
          </cell>
        </row>
        <row r="73">
          <cell r="A73">
            <v>2201205</v>
          </cell>
          <cell r="B73" t="str">
            <v>North Country Orthopaedic Ambulatory Surgery Ctr, LLC</v>
          </cell>
          <cell r="C73">
            <v>0.3318789204027548</v>
          </cell>
        </row>
        <row r="74">
          <cell r="A74">
            <v>2522200</v>
          </cell>
          <cell r="B74" t="str">
            <v>Womens Health Ctr (Livingston Co DOH)</v>
          </cell>
          <cell r="C74">
            <v>-1.5169222496565231</v>
          </cell>
        </row>
        <row r="75">
          <cell r="A75">
            <v>2527200</v>
          </cell>
          <cell r="B75" t="str">
            <v>Tri-County Family Medicine</v>
          </cell>
          <cell r="C75">
            <v>-5.8742986076445548E-2</v>
          </cell>
        </row>
        <row r="76">
          <cell r="A76">
            <v>2601200</v>
          </cell>
          <cell r="B76" t="str">
            <v>Madison County Public Health Department</v>
          </cell>
          <cell r="C76">
            <v>-3.5838580221487333</v>
          </cell>
        </row>
        <row r="77">
          <cell r="A77">
            <v>2701206</v>
          </cell>
          <cell r="B77" t="str">
            <v>United Cerebral Palsy Assoc. of the Rochester Area</v>
          </cell>
          <cell r="C77">
            <v>0.82176268877120784</v>
          </cell>
        </row>
        <row r="78">
          <cell r="A78">
            <v>2701207</v>
          </cell>
          <cell r="B78" t="str">
            <v>Hearing &amp; Speech Center of Rochester, Inc.</v>
          </cell>
          <cell r="C78">
            <v>-0.1439772635638665</v>
          </cell>
        </row>
        <row r="79">
          <cell r="A79">
            <v>2701211</v>
          </cell>
          <cell r="B79" t="str">
            <v>Anthony L. Jordan Health Center</v>
          </cell>
          <cell r="C79">
            <v>-0.32255515759124909</v>
          </cell>
        </row>
        <row r="80">
          <cell r="A80">
            <v>2701215</v>
          </cell>
          <cell r="B80" t="str">
            <v>Monroe County DOH</v>
          </cell>
          <cell r="C80">
            <v>-3.3908980004415064</v>
          </cell>
        </row>
        <row r="81">
          <cell r="A81">
            <v>2701216</v>
          </cell>
          <cell r="B81" t="str">
            <v>Planned Parenthood of Rochester/Syracuse Region (Monroe/Genesee)</v>
          </cell>
          <cell r="C81">
            <v>-0.86624125241193717</v>
          </cell>
        </row>
        <row r="82">
          <cell r="A82">
            <v>2701218</v>
          </cell>
          <cell r="B82" t="str">
            <v>Lifetime Health (Genesee Valley)</v>
          </cell>
          <cell r="C82">
            <v>0.27572350906046322</v>
          </cell>
        </row>
        <row r="83">
          <cell r="A83">
            <v>2701221</v>
          </cell>
          <cell r="B83" t="str">
            <v>Oak Orchard Community Health Center</v>
          </cell>
          <cell r="C83">
            <v>-0.37085690620684858</v>
          </cell>
        </row>
        <row r="84">
          <cell r="A84">
            <v>2701223</v>
          </cell>
          <cell r="B84" t="str">
            <v>Rochester Rehabilitation Center</v>
          </cell>
          <cell r="C84">
            <v>-0.12883358264098066</v>
          </cell>
        </row>
        <row r="85">
          <cell r="A85">
            <v>2701227</v>
          </cell>
          <cell r="B85" t="str">
            <v>Westfall Surgery Center, LLP</v>
          </cell>
          <cell r="C85">
            <v>0.18138461831694419</v>
          </cell>
        </row>
        <row r="86">
          <cell r="A86">
            <v>2701230</v>
          </cell>
          <cell r="B86" t="str">
            <v>AIDS Community Health Center</v>
          </cell>
          <cell r="C86">
            <v>0.30005726480976014</v>
          </cell>
        </row>
        <row r="87">
          <cell r="A87">
            <v>2701231</v>
          </cell>
          <cell r="B87" t="str">
            <v>Eastman Dental Center</v>
          </cell>
          <cell r="C87">
            <v>-9.4536764605894386E-2</v>
          </cell>
        </row>
        <row r="88">
          <cell r="A88">
            <v>2701232</v>
          </cell>
          <cell r="B88" t="str">
            <v>Linden Oaks Surgery Center, Inc.</v>
          </cell>
          <cell r="C88">
            <v>0.17551905746677202</v>
          </cell>
        </row>
        <row r="89">
          <cell r="A89">
            <v>2701233</v>
          </cell>
          <cell r="B89" t="str">
            <v>Pluta Family Cancer Ctr Inc</v>
          </cell>
          <cell r="C89">
            <v>0.44830339322668961</v>
          </cell>
        </row>
        <row r="90">
          <cell r="A90">
            <v>2701234</v>
          </cell>
          <cell r="B90" t="str">
            <v>Easter Seals Comprehensive Primary Care D&amp;TC</v>
          </cell>
          <cell r="C90">
            <v>-0.15750062766935591</v>
          </cell>
        </row>
        <row r="91">
          <cell r="A91">
            <v>2701237</v>
          </cell>
          <cell r="B91" t="str">
            <v>Brighton Surgery Center,LLC</v>
          </cell>
          <cell r="C91">
            <v>0.12894485816518564</v>
          </cell>
        </row>
        <row r="92">
          <cell r="A92">
            <v>2701239</v>
          </cell>
          <cell r="B92" t="str">
            <v>Lindsay House Surgery Center Inc</v>
          </cell>
          <cell r="C92">
            <v>-0.27068442804046927</v>
          </cell>
        </row>
        <row r="93">
          <cell r="A93">
            <v>2801200</v>
          </cell>
          <cell r="B93" t="str">
            <v>New Dimensions in Health Care (Liberty Hlth Care)</v>
          </cell>
          <cell r="C93">
            <v>-0.12275130184807821</v>
          </cell>
        </row>
        <row r="94">
          <cell r="A94">
            <v>2904200</v>
          </cell>
          <cell r="B94" t="str">
            <v>Catholic Charities of Rockville Ctr.</v>
          </cell>
          <cell r="C94">
            <v>-0.55324637314306502</v>
          </cell>
        </row>
        <row r="95">
          <cell r="A95">
            <v>2904201</v>
          </cell>
          <cell r="B95" t="str">
            <v>South Ocean Care</v>
          </cell>
          <cell r="C95">
            <v>-0.22723518694996706</v>
          </cell>
        </row>
        <row r="96">
          <cell r="A96">
            <v>2905202</v>
          </cell>
          <cell r="B96" t="str">
            <v>Endoscopy Center of Long Island, LLC</v>
          </cell>
          <cell r="C96">
            <v>0.58437931368060947</v>
          </cell>
        </row>
        <row r="97">
          <cell r="A97">
            <v>2905203</v>
          </cell>
          <cell r="B97" t="str">
            <v>Long Island Center for Digestive Health, LLC</v>
          </cell>
          <cell r="C97">
            <v>0.40435301461182299</v>
          </cell>
        </row>
        <row r="98">
          <cell r="A98">
            <v>2906205</v>
          </cell>
          <cell r="B98" t="str">
            <v>Nassau Dialysis, LLC</v>
          </cell>
          <cell r="C98">
            <v>0.33118811294972533</v>
          </cell>
        </row>
        <row r="99">
          <cell r="A99">
            <v>2907200</v>
          </cell>
          <cell r="B99" t="str">
            <v>South Shore Ambulatory Surgery Center, LLC</v>
          </cell>
          <cell r="C99">
            <v>0.31780707367289435</v>
          </cell>
        </row>
        <row r="100">
          <cell r="A100">
            <v>2908201</v>
          </cell>
          <cell r="B100" t="str">
            <v>Hempstead Comm HC (Nassau Health Care Corp)</v>
          </cell>
          <cell r="C100">
            <v>-0.48869761738017936</v>
          </cell>
        </row>
        <row r="101">
          <cell r="A101">
            <v>2908202</v>
          </cell>
          <cell r="B101" t="str">
            <v>Day-OP Center of Long Island Inc</v>
          </cell>
          <cell r="C101">
            <v>0.25496464866629159</v>
          </cell>
        </row>
        <row r="102">
          <cell r="A102">
            <v>2910200</v>
          </cell>
          <cell r="B102" t="str">
            <v>West Nassau Dialysis</v>
          </cell>
          <cell r="C102">
            <v>0.16650184409105706</v>
          </cell>
        </row>
        <row r="103">
          <cell r="A103">
            <v>2912200</v>
          </cell>
          <cell r="B103" t="str">
            <v>New Hyde Park Dialysis Center</v>
          </cell>
          <cell r="C103">
            <v>0.1928177239247959</v>
          </cell>
        </row>
        <row r="104">
          <cell r="A104">
            <v>2912201</v>
          </cell>
          <cell r="B104" t="str">
            <v>Ultimate Health Outcomes</v>
          </cell>
          <cell r="C104">
            <v>0.41514297009732853</v>
          </cell>
        </row>
        <row r="105">
          <cell r="A105">
            <v>2913201</v>
          </cell>
          <cell r="B105" t="str">
            <v>Day OP of North Nassau Inc</v>
          </cell>
          <cell r="C105">
            <v>0.20607650627036758</v>
          </cell>
        </row>
        <row r="106">
          <cell r="A106">
            <v>2950200</v>
          </cell>
          <cell r="B106" t="str">
            <v>United Cerebral Palsy Assn. of Nassau Co., Inc.</v>
          </cell>
          <cell r="C106">
            <v>0.93115851713270337</v>
          </cell>
        </row>
        <row r="107">
          <cell r="A107">
            <v>2950205</v>
          </cell>
          <cell r="B107" t="str">
            <v>Planned Parenthood of Nassau County, Inc.</v>
          </cell>
          <cell r="C107">
            <v>-0.7352072409653444</v>
          </cell>
        </row>
        <row r="108">
          <cell r="A108">
            <v>2950208</v>
          </cell>
          <cell r="B108" t="str">
            <v>Adults &amp; Children with Learning &amp; Developmental Disabilities</v>
          </cell>
          <cell r="C108">
            <v>0.94522420044733479</v>
          </cell>
        </row>
        <row r="109">
          <cell r="A109">
            <v>2950209</v>
          </cell>
          <cell r="B109" t="str">
            <v>Primary Health Care Plus</v>
          </cell>
          <cell r="C109">
            <v>3.6470608824757868E-2</v>
          </cell>
        </row>
        <row r="110">
          <cell r="A110">
            <v>2950210</v>
          </cell>
          <cell r="B110" t="str">
            <v>Woodmere Dialysis LLC</v>
          </cell>
          <cell r="C110">
            <v>0.23537446463711079</v>
          </cell>
        </row>
        <row r="111">
          <cell r="A111">
            <v>2951202</v>
          </cell>
          <cell r="B111" t="str">
            <v>Nassau Co. Dept. Mental Health, Chem Dep &amp; DD Serv</v>
          </cell>
          <cell r="C111">
            <v>-1.3207933620543761</v>
          </cell>
        </row>
        <row r="112">
          <cell r="A112">
            <v>2951205</v>
          </cell>
          <cell r="B112" t="str">
            <v>Island Eye Surgicenter LLC</v>
          </cell>
          <cell r="C112">
            <v>0.1798713854843412</v>
          </cell>
        </row>
        <row r="113">
          <cell r="A113">
            <v>2963201</v>
          </cell>
          <cell r="B113" t="str">
            <v>Pro Health Ambulatory Surgery Center, Inc</v>
          </cell>
          <cell r="C113">
            <v>-0.19205162933882466</v>
          </cell>
        </row>
        <row r="114">
          <cell r="A114">
            <v>2987200</v>
          </cell>
          <cell r="B114" t="str">
            <v>Advantage Care D&amp;T Center</v>
          </cell>
          <cell r="C114">
            <v>-4.537526376426701E-2</v>
          </cell>
        </row>
        <row r="115">
          <cell r="A115">
            <v>3202200</v>
          </cell>
          <cell r="B115" t="str">
            <v>UCP &amp; Handicapped Persons of the Utica Area, Inc.</v>
          </cell>
          <cell r="C115">
            <v>0.97787228755285815</v>
          </cell>
        </row>
        <row r="116">
          <cell r="A116">
            <v>3202204</v>
          </cell>
          <cell r="B116" t="str">
            <v>Oneida County DOH</v>
          </cell>
          <cell r="C116">
            <v>-2.3493540223977933</v>
          </cell>
        </row>
        <row r="117">
          <cell r="A117">
            <v>3202207</v>
          </cell>
          <cell r="B117" t="str">
            <v>Planned Parenthood Mohawk Hudson</v>
          </cell>
          <cell r="C117">
            <v>-0.59424656054840896</v>
          </cell>
        </row>
        <row r="118">
          <cell r="A118">
            <v>3227200</v>
          </cell>
          <cell r="B118" t="str">
            <v>Sitrin Medical Rehab Center</v>
          </cell>
          <cell r="C118">
            <v>6.5208496093257115E-2</v>
          </cell>
        </row>
        <row r="119">
          <cell r="A119">
            <v>3301201</v>
          </cell>
          <cell r="B119" t="str">
            <v>UCP &amp; Handicapped Children's Assn. of Syracuse</v>
          </cell>
          <cell r="C119">
            <v>0.84170605844193069</v>
          </cell>
        </row>
        <row r="120">
          <cell r="A120">
            <v>3301203</v>
          </cell>
          <cell r="B120" t="str">
            <v>Family Plan. Svcs. of Onondaga County HD</v>
          </cell>
          <cell r="C120">
            <v>-2.9315387941980977</v>
          </cell>
        </row>
        <row r="121">
          <cell r="A121">
            <v>3301207</v>
          </cell>
          <cell r="B121" t="str">
            <v>Syracuse Community Health Center, Inc.</v>
          </cell>
          <cell r="C121">
            <v>-0.28862382851463575</v>
          </cell>
        </row>
        <row r="122">
          <cell r="A122">
            <v>3301208</v>
          </cell>
          <cell r="B122" t="str">
            <v>St. Camillus Health &amp; Rehabilitation Center</v>
          </cell>
          <cell r="C122">
            <v>-0.34740734661909822</v>
          </cell>
        </row>
        <row r="123">
          <cell r="A123">
            <v>3301209</v>
          </cell>
          <cell r="B123" t="str">
            <v>Loretto Geriatric</v>
          </cell>
          <cell r="C123">
            <v>0.80308450904141038</v>
          </cell>
        </row>
        <row r="124">
          <cell r="A124">
            <v>3301213</v>
          </cell>
          <cell r="B124" t="str">
            <v>University Dialysis Center</v>
          </cell>
          <cell r="C124">
            <v>0.36468499678655342</v>
          </cell>
        </row>
        <row r="125">
          <cell r="A125">
            <v>3301216</v>
          </cell>
          <cell r="B125" t="str">
            <v>Specialists One-Day Surgery Center, LLC</v>
          </cell>
          <cell r="C125">
            <v>0.50783426083610905</v>
          </cell>
        </row>
        <row r="126">
          <cell r="A126">
            <v>3301217</v>
          </cell>
          <cell r="B126" t="str">
            <v>Central New York Dialysis Center</v>
          </cell>
          <cell r="C126">
            <v>0.31320202687204624</v>
          </cell>
        </row>
        <row r="127">
          <cell r="A127">
            <v>3301222</v>
          </cell>
          <cell r="B127" t="str">
            <v>Liverpool Dialysis Center, LLC</v>
          </cell>
          <cell r="C127">
            <v>-5.9671802158959522E-2</v>
          </cell>
        </row>
        <row r="128">
          <cell r="A128">
            <v>3331212</v>
          </cell>
          <cell r="B128" t="str">
            <v>Specialty Surgery Center of Central New York</v>
          </cell>
          <cell r="C128">
            <v>0.31206758663750128</v>
          </cell>
        </row>
        <row r="129">
          <cell r="A129">
            <v>3402201</v>
          </cell>
          <cell r="B129" t="str">
            <v>Finger Lakes UCP. Inc.</v>
          </cell>
          <cell r="C129">
            <v>0.11457663366258138</v>
          </cell>
        </row>
        <row r="130">
          <cell r="A130">
            <v>3464201</v>
          </cell>
          <cell r="B130" t="str">
            <v>Eastview Dialysis Inc.</v>
          </cell>
          <cell r="C130">
            <v>0.39281341679796677</v>
          </cell>
        </row>
        <row r="131">
          <cell r="A131">
            <v>3501201</v>
          </cell>
          <cell r="B131" t="str">
            <v>Middletown Community Health Center, Inc.</v>
          </cell>
          <cell r="C131">
            <v>-0.3315223878946616</v>
          </cell>
        </row>
        <row r="132">
          <cell r="A132">
            <v>3501204</v>
          </cell>
          <cell r="B132" t="str">
            <v>Hudson Valley Ambulatory Surgery, LLC</v>
          </cell>
          <cell r="C132">
            <v>0.17609183822354388</v>
          </cell>
        </row>
        <row r="133">
          <cell r="A133">
            <v>3526201</v>
          </cell>
          <cell r="B133" t="str">
            <v>Ezras Choilim Health Care Center, Inc.</v>
          </cell>
          <cell r="C133">
            <v>-4.3474657775447534E-3</v>
          </cell>
        </row>
        <row r="134">
          <cell r="A134">
            <v>3526202</v>
          </cell>
          <cell r="B134" t="str">
            <v>Best Healthcare Inc</v>
          </cell>
          <cell r="C134">
            <v>6.2857046154596585E-2</v>
          </cell>
        </row>
        <row r="135">
          <cell r="A135">
            <v>3529200</v>
          </cell>
          <cell r="B135" t="str">
            <v>Greater Hudson Valley Family Hlth Ctr</v>
          </cell>
          <cell r="C135">
            <v>-0.41223898374784562</v>
          </cell>
        </row>
        <row r="136">
          <cell r="A136">
            <v>3552200</v>
          </cell>
          <cell r="B136" t="str">
            <v>Eastern Orange Ambulatory Surgery Center, LLC</v>
          </cell>
          <cell r="C136">
            <v>0.69507758655493135</v>
          </cell>
        </row>
        <row r="137">
          <cell r="A137">
            <v>3702200</v>
          </cell>
          <cell r="B137" t="str">
            <v>Oswego County Opportunities</v>
          </cell>
          <cell r="C137">
            <v>-0.39135902183437876</v>
          </cell>
        </row>
        <row r="138">
          <cell r="A138">
            <v>3702201</v>
          </cell>
          <cell r="B138" t="str">
            <v>Oswego County Health Dept</v>
          </cell>
          <cell r="C138">
            <v>-8.6614745854501383</v>
          </cell>
        </row>
        <row r="139">
          <cell r="A139">
            <v>3726201</v>
          </cell>
          <cell r="B139" t="str">
            <v>Northern Oswego County Health Services</v>
          </cell>
          <cell r="C139">
            <v>-0.3200613223344082</v>
          </cell>
        </row>
        <row r="140">
          <cell r="A140">
            <v>3801200</v>
          </cell>
          <cell r="B140" t="str">
            <v>Otsego Co Board of Representatives % Co Phns</v>
          </cell>
          <cell r="C140">
            <v>-2.4941571941119269</v>
          </cell>
        </row>
        <row r="141">
          <cell r="A141">
            <v>3801202</v>
          </cell>
          <cell r="B141" t="str">
            <v>PP- South Central NY(PP Del&amp;Otsego/PP Broome&amp;Chenango</v>
          </cell>
          <cell r="C141">
            <v>-0.8065982215254236</v>
          </cell>
        </row>
        <row r="142">
          <cell r="A142">
            <v>3821202</v>
          </cell>
          <cell r="B142" t="str">
            <v>Cherry Valley Community Health Center</v>
          </cell>
          <cell r="C142">
            <v>-7.5816940439819375E-2</v>
          </cell>
        </row>
        <row r="143">
          <cell r="A143">
            <v>3953200</v>
          </cell>
          <cell r="B143" t="str">
            <v>St. Christophers Inn</v>
          </cell>
          <cell r="C143">
            <v>-1.1882733195046853</v>
          </cell>
        </row>
        <row r="144">
          <cell r="A144">
            <v>4102201</v>
          </cell>
          <cell r="B144" t="str">
            <v>Hortense &amp; Louis Rubin Dialysis Center</v>
          </cell>
          <cell r="C144">
            <v>-5.0428024765317532E-3</v>
          </cell>
        </row>
        <row r="145">
          <cell r="A145">
            <v>4350200</v>
          </cell>
          <cell r="B145" t="str">
            <v>Jawonio, Inc.</v>
          </cell>
          <cell r="C145">
            <v>-8.2685048009273315E-2</v>
          </cell>
        </row>
        <row r="146">
          <cell r="A146">
            <v>4350202</v>
          </cell>
          <cell r="B146" t="str">
            <v>Renal Care of Rockland, Inc.</v>
          </cell>
          <cell r="C146">
            <v>0.42834867036424551</v>
          </cell>
        </row>
        <row r="147">
          <cell r="A147">
            <v>4350203</v>
          </cell>
          <cell r="B147" t="str">
            <v>ARC Health Resources of Rockland</v>
          </cell>
          <cell r="C147">
            <v>-0.25736528229118311</v>
          </cell>
        </row>
        <row r="148">
          <cell r="A148">
            <v>4353200</v>
          </cell>
          <cell r="B148" t="str">
            <v>Rockland Co. DOH</v>
          </cell>
          <cell r="C148">
            <v>-3.4034766040620892</v>
          </cell>
        </row>
        <row r="149">
          <cell r="A149">
            <v>4353202</v>
          </cell>
          <cell r="B149" t="str">
            <v>Refuah Health Center</v>
          </cell>
          <cell r="C149">
            <v>1.1197006307021438E-2</v>
          </cell>
        </row>
        <row r="150">
          <cell r="A150">
            <v>4353204</v>
          </cell>
          <cell r="B150" t="str">
            <v>Community Medical &amp; Dental Care, Inc.</v>
          </cell>
          <cell r="C150">
            <v>-0.13769024045935685</v>
          </cell>
        </row>
        <row r="151">
          <cell r="A151">
            <v>4420200</v>
          </cell>
          <cell r="B151" t="str">
            <v>UCP of North Country</v>
          </cell>
          <cell r="C151">
            <v>-0.13608500899494325</v>
          </cell>
        </row>
        <row r="152">
          <cell r="A152">
            <v>4423200</v>
          </cell>
          <cell r="B152" t="str">
            <v>St. Lawrence Co Health Department</v>
          </cell>
          <cell r="C152">
            <v>-6.2582893133729334</v>
          </cell>
        </row>
        <row r="153">
          <cell r="A153">
            <v>4520201</v>
          </cell>
          <cell r="B153" t="str">
            <v>Schuylerville Family Hlth Ctr (Benedict Mem)</v>
          </cell>
          <cell r="C153">
            <v>-0.41486575955319016</v>
          </cell>
        </row>
        <row r="154">
          <cell r="A154">
            <v>4550200</v>
          </cell>
          <cell r="B154" t="str">
            <v>Saratoga-Schenectady Endoscopy Center, LLC</v>
          </cell>
          <cell r="C154">
            <v>0.47049495919714668</v>
          </cell>
        </row>
        <row r="155">
          <cell r="A155">
            <v>4601203</v>
          </cell>
          <cell r="B155" t="str">
            <v>Schenectady Family Hlth Svc (Carver)</v>
          </cell>
          <cell r="C155">
            <v>-0.29486527306867322</v>
          </cell>
        </row>
        <row r="156">
          <cell r="A156">
            <v>4601207</v>
          </cell>
          <cell r="B156" t="str">
            <v>Schenectady County Public Health Nursing Service</v>
          </cell>
          <cell r="C156">
            <v>-6.3759525939177104</v>
          </cell>
        </row>
        <row r="157">
          <cell r="A157">
            <v>4620200</v>
          </cell>
          <cell r="B157" t="str">
            <v>Family Medical Care (Baptist)</v>
          </cell>
          <cell r="C157">
            <v>4.9450466730323807E-2</v>
          </cell>
        </row>
        <row r="158">
          <cell r="A158">
            <v>4821200</v>
          </cell>
          <cell r="B158" t="str">
            <v>Schuyler County Legislature % Schuyler Co Phns</v>
          </cell>
          <cell r="C158">
            <v>-0.66200044492135357</v>
          </cell>
        </row>
        <row r="159">
          <cell r="A159">
            <v>5150202</v>
          </cell>
          <cell r="B159" t="str">
            <v>Progressive Surgery Center, LLC</v>
          </cell>
          <cell r="C159">
            <v>-5.9222324295935484E-2</v>
          </cell>
        </row>
        <row r="160">
          <cell r="A160">
            <v>5151201</v>
          </cell>
          <cell r="B160" t="str">
            <v>Stony Brook Dental Clinic</v>
          </cell>
          <cell r="C160">
            <v>-0.56337178960258505</v>
          </cell>
        </row>
        <row r="161">
          <cell r="A161">
            <v>5151203</v>
          </cell>
          <cell r="B161" t="str">
            <v>Just Kids D&amp;T Center, Inc.</v>
          </cell>
          <cell r="C161">
            <v>0.12140569331515044</v>
          </cell>
        </row>
        <row r="162">
          <cell r="A162">
            <v>5151205</v>
          </cell>
          <cell r="B162" t="str">
            <v>Stonybrook Dialysis Clinic</v>
          </cell>
          <cell r="C162">
            <v>0.34598867755172596</v>
          </cell>
        </row>
        <row r="163">
          <cell r="A163">
            <v>5153202</v>
          </cell>
          <cell r="B163" t="str">
            <v>Huntington Artificial Kidney Center, Inc.</v>
          </cell>
          <cell r="C163">
            <v>0.32824341428430648</v>
          </cell>
        </row>
        <row r="164">
          <cell r="A164">
            <v>5153207</v>
          </cell>
          <cell r="B164" t="str">
            <v>Huntington Hospital Dolan Family Hlth. Ctr.</v>
          </cell>
          <cell r="C164">
            <v>-5.963297338940575E-2</v>
          </cell>
        </row>
        <row r="165">
          <cell r="A165">
            <v>5153208</v>
          </cell>
          <cell r="B165" t="str">
            <v>Digestive Health Center of Huntington, Inc</v>
          </cell>
          <cell r="C165">
            <v>0.31628608196304653</v>
          </cell>
        </row>
        <row r="166">
          <cell r="A166">
            <v>5153210</v>
          </cell>
          <cell r="B166" t="str">
            <v>Carillon Dialysis LLC</v>
          </cell>
          <cell r="C166">
            <v>-4.2047328678151773E-2</v>
          </cell>
        </row>
        <row r="167">
          <cell r="A167">
            <v>5154204</v>
          </cell>
          <cell r="B167" t="str">
            <v>Phoenix Houses of Long Island (APPLE)</v>
          </cell>
          <cell r="C167">
            <v>0.98371262538462378</v>
          </cell>
        </row>
        <row r="168">
          <cell r="A168">
            <v>5155200</v>
          </cell>
          <cell r="B168" t="str">
            <v>Suffolk Co. DOH</v>
          </cell>
          <cell r="C168">
            <v>-2.0215524370385407</v>
          </cell>
        </row>
        <row r="169">
          <cell r="A169">
            <v>5155202</v>
          </cell>
          <cell r="B169" t="str">
            <v>Opti-Health Care / DDI</v>
          </cell>
          <cell r="C169">
            <v>-3.4420121916691193E-2</v>
          </cell>
        </row>
        <row r="170">
          <cell r="A170">
            <v>5155204</v>
          </cell>
          <cell r="B170" t="str">
            <v>East End Dialysis Center</v>
          </cell>
          <cell r="C170">
            <v>6.7425510702677605E-2</v>
          </cell>
        </row>
        <row r="171">
          <cell r="A171">
            <v>5157203</v>
          </cell>
          <cell r="B171" t="str">
            <v>United Cerebral Palsy Assn. of Greater Suffolk</v>
          </cell>
          <cell r="C171">
            <v>-0.24551624705866351</v>
          </cell>
        </row>
        <row r="172">
          <cell r="A172">
            <v>5157204</v>
          </cell>
          <cell r="B172" t="str">
            <v>North Shore Surgi-Center</v>
          </cell>
          <cell r="C172">
            <v>0.31697331585155158</v>
          </cell>
        </row>
        <row r="173">
          <cell r="A173">
            <v>5157205</v>
          </cell>
          <cell r="B173" t="str">
            <v>Family Residences &amp; Essential Enterprises</v>
          </cell>
          <cell r="C173">
            <v>-0.13858180513717805</v>
          </cell>
        </row>
        <row r="174">
          <cell r="A174">
            <v>5254200</v>
          </cell>
          <cell r="B174" t="str">
            <v>PRASAD Children's Dental Health Program</v>
          </cell>
          <cell r="C174">
            <v>-1.6571056219700309</v>
          </cell>
        </row>
        <row r="175">
          <cell r="A175">
            <v>5263200</v>
          </cell>
          <cell r="B175" t="str">
            <v>SDTC-The Center for Discovery</v>
          </cell>
          <cell r="C175">
            <v>-0.17404862377514463</v>
          </cell>
        </row>
        <row r="176">
          <cell r="A176">
            <v>5324201</v>
          </cell>
          <cell r="B176" t="str">
            <v>Tioga County Family Planning Program</v>
          </cell>
          <cell r="C176">
            <v>-2.4926399152467891</v>
          </cell>
        </row>
        <row r="177">
          <cell r="A177">
            <v>5401200</v>
          </cell>
          <cell r="B177" t="str">
            <v>Franziska Racker Ctrs (Special Children's Ctr)</v>
          </cell>
          <cell r="C177">
            <v>-0.48681652540512504</v>
          </cell>
        </row>
        <row r="178">
          <cell r="A178">
            <v>5401201</v>
          </cell>
          <cell r="B178" t="str">
            <v>Tompkins County DOH</v>
          </cell>
          <cell r="C178">
            <v>-1.0572180934176192</v>
          </cell>
        </row>
        <row r="179">
          <cell r="A179">
            <v>5401204</v>
          </cell>
          <cell r="B179" t="str">
            <v>Ithaca Dialysis Center</v>
          </cell>
          <cell r="C179">
            <v>0.43971250209651735</v>
          </cell>
        </row>
        <row r="180">
          <cell r="A180">
            <v>5401205</v>
          </cell>
          <cell r="B180" t="str">
            <v>PP Southern Finger Lakes (Tompkins&amp;S.Tier)</v>
          </cell>
          <cell r="C180">
            <v>-0.38284759285950198</v>
          </cell>
        </row>
        <row r="181">
          <cell r="A181">
            <v>5501200</v>
          </cell>
          <cell r="B181" t="str">
            <v>United Cerebral Palsy of Ulster Co., Inc.</v>
          </cell>
          <cell r="C181">
            <v>-0.83863202952690519</v>
          </cell>
        </row>
        <row r="182">
          <cell r="A182">
            <v>5501210</v>
          </cell>
          <cell r="B182" t="str">
            <v>Kingston Ambulatory Surgical Center, LLC</v>
          </cell>
          <cell r="C182">
            <v>-5.9571398253613385E-2</v>
          </cell>
        </row>
        <row r="183">
          <cell r="A183">
            <v>5501211</v>
          </cell>
          <cell r="B183" t="str">
            <v>Foxhall Ambulatory Surgery Center</v>
          </cell>
          <cell r="C183">
            <v>0.38061446007510502</v>
          </cell>
        </row>
        <row r="184">
          <cell r="A184">
            <v>5601201</v>
          </cell>
          <cell r="B184" t="str">
            <v>United Cerebral Palsy of the Tri-Counties, Inc.</v>
          </cell>
          <cell r="C184">
            <v>0.92670221934927821</v>
          </cell>
        </row>
        <row r="185">
          <cell r="A185">
            <v>5660200</v>
          </cell>
          <cell r="B185" t="str">
            <v>Hudson Headwaters aka Warrensburg HC</v>
          </cell>
          <cell r="C185">
            <v>-0.30393593195554175</v>
          </cell>
        </row>
        <row r="186">
          <cell r="A186">
            <v>5726200</v>
          </cell>
          <cell r="B186" t="str">
            <v>Washington Co Board of Supervisors % County Phns</v>
          </cell>
          <cell r="C186">
            <v>-3.6855819926997433</v>
          </cell>
        </row>
        <row r="187">
          <cell r="A187">
            <v>5823200</v>
          </cell>
          <cell r="B187" t="str">
            <v>Wayne Co Public Health Nursing Service</v>
          </cell>
          <cell r="C187">
            <v>-3.4489131144939846</v>
          </cell>
        </row>
        <row r="188">
          <cell r="A188">
            <v>5861200</v>
          </cell>
          <cell r="B188" t="str">
            <v>Finger Lakes Migrant Health Care Project</v>
          </cell>
          <cell r="C188">
            <v>-0.58466830452826835</v>
          </cell>
        </row>
        <row r="189">
          <cell r="A189">
            <v>5901200</v>
          </cell>
          <cell r="B189" t="str">
            <v>Hudson River HealthCare (Peekskill)</v>
          </cell>
          <cell r="C189">
            <v>-0.52935753226484772</v>
          </cell>
        </row>
        <row r="190">
          <cell r="A190">
            <v>5902208</v>
          </cell>
          <cell r="B190" t="str">
            <v>Plan. Parent Hudson Peconic (West/Rock/Suffolk)</v>
          </cell>
          <cell r="C190">
            <v>-0.50084879439740149</v>
          </cell>
        </row>
        <row r="191">
          <cell r="A191">
            <v>5902210</v>
          </cell>
          <cell r="B191" t="str">
            <v>Westchester Ambulatory Surgery Center, Inc.</v>
          </cell>
          <cell r="C191">
            <v>4.5695087912072017E-2</v>
          </cell>
        </row>
        <row r="192">
          <cell r="A192">
            <v>5903200</v>
          </cell>
          <cell r="B192" t="str">
            <v>Mount Vernon Neighborhood Health Center</v>
          </cell>
          <cell r="C192">
            <v>-0.42922063020125267</v>
          </cell>
        </row>
        <row r="193">
          <cell r="A193">
            <v>5904201</v>
          </cell>
          <cell r="B193" t="str">
            <v>Westchester County DOH</v>
          </cell>
          <cell r="C193">
            <v>-29.895245461597781</v>
          </cell>
        </row>
        <row r="194">
          <cell r="A194">
            <v>5904203</v>
          </cell>
          <cell r="B194" t="str">
            <v>Eye Surgery Center of Westchester</v>
          </cell>
          <cell r="C194">
            <v>0.16307332037153466</v>
          </cell>
        </row>
        <row r="195">
          <cell r="A195">
            <v>5905200</v>
          </cell>
          <cell r="B195" t="str">
            <v>Open Door Family Med Ctr (Ossining Open Door)</v>
          </cell>
          <cell r="C195">
            <v>-0.1578199345204537</v>
          </cell>
        </row>
        <row r="196">
          <cell r="A196">
            <v>5907206</v>
          </cell>
          <cell r="B196" t="str">
            <v>Maitri House (Greyston Srvs)</v>
          </cell>
          <cell r="C196">
            <v>-0.25185369909381283</v>
          </cell>
        </row>
        <row r="197">
          <cell r="A197">
            <v>5924200</v>
          </cell>
          <cell r="B197" t="str">
            <v>Doctors United, Inc</v>
          </cell>
          <cell r="C197">
            <v>0.34107426793457341</v>
          </cell>
        </row>
        <row r="198">
          <cell r="A198">
            <v>5946202</v>
          </cell>
          <cell r="B198" t="str">
            <v>The Ambulatory Surgery Center of Westchester</v>
          </cell>
          <cell r="C198">
            <v>0.19739358026938514</v>
          </cell>
        </row>
        <row r="199">
          <cell r="A199">
            <v>5947200</v>
          </cell>
          <cell r="B199" t="str">
            <v>Forme Rehabilitation Inc.</v>
          </cell>
          <cell r="C199" t="str">
            <v>NA</v>
          </cell>
        </row>
        <row r="200">
          <cell r="A200">
            <v>5957201</v>
          </cell>
          <cell r="B200" t="str">
            <v>DCI Westchester</v>
          </cell>
          <cell r="C200">
            <v>0.44143622347381473</v>
          </cell>
        </row>
        <row r="201">
          <cell r="A201">
            <v>5957203</v>
          </cell>
          <cell r="B201" t="str">
            <v>Westchester Art. Kidney Ctr-DCI (Dialysis Clinic, Inc )</v>
          </cell>
          <cell r="C201">
            <v>0.1722082937877962</v>
          </cell>
        </row>
        <row r="202">
          <cell r="A202">
            <v>5957204</v>
          </cell>
          <cell r="B202" t="str">
            <v>Westchester Institute For Human Development</v>
          </cell>
          <cell r="C202">
            <v>0.61051559596628346</v>
          </cell>
        </row>
        <row r="203">
          <cell r="A203">
            <v>6027200</v>
          </cell>
          <cell r="B203" t="str">
            <v>Wyoming County DOH</v>
          </cell>
          <cell r="C203">
            <v>-0.68277314814155432</v>
          </cell>
        </row>
        <row r="204">
          <cell r="A204">
            <v>6120200</v>
          </cell>
          <cell r="B204" t="str">
            <v>Yates Co Board of Supervisors-% County Phns</v>
          </cell>
          <cell r="C204">
            <v>-3.7166848645557113</v>
          </cell>
        </row>
        <row r="205">
          <cell r="A205">
            <v>6121203</v>
          </cell>
          <cell r="B205" t="str">
            <v>Rushville Health Center Inc</v>
          </cell>
          <cell r="C205">
            <v>-0.93310421656740383</v>
          </cell>
        </row>
        <row r="206">
          <cell r="A206">
            <v>7000212</v>
          </cell>
          <cell r="B206" t="str">
            <v>Doctor Martin Luther King, Jr. HC</v>
          </cell>
          <cell r="C206">
            <v>-0.13450044969256628</v>
          </cell>
        </row>
        <row r="207">
          <cell r="A207">
            <v>7000217</v>
          </cell>
          <cell r="B207" t="str">
            <v>AECOM - MMTP</v>
          </cell>
          <cell r="C207">
            <v>-1.894197207104345E-2</v>
          </cell>
        </row>
        <row r="208">
          <cell r="A208">
            <v>7000221</v>
          </cell>
          <cell r="B208" t="str">
            <v>Morrisania Neighborhood Fam. Care Ctr.</v>
          </cell>
          <cell r="C208">
            <v>-0.95390599070759297</v>
          </cell>
        </row>
        <row r="209">
          <cell r="A209">
            <v>7000223</v>
          </cell>
          <cell r="B209" t="str">
            <v>Rose F. Kennedy Center</v>
          </cell>
          <cell r="C209">
            <v>-0.34196847605420311</v>
          </cell>
        </row>
        <row r="210">
          <cell r="A210">
            <v>7000225</v>
          </cell>
          <cell r="B210" t="str">
            <v>Urban Health Plan</v>
          </cell>
          <cell r="C210">
            <v>-0.11332219444462893</v>
          </cell>
        </row>
        <row r="211">
          <cell r="A211">
            <v>7000226</v>
          </cell>
          <cell r="B211" t="str">
            <v>P.R.O.M.E.S.A.</v>
          </cell>
          <cell r="C211">
            <v>-0.41352214375066615</v>
          </cell>
        </row>
        <row r="212">
          <cell r="A212">
            <v>7000227</v>
          </cell>
          <cell r="B212" t="str">
            <v>Narco Freedom</v>
          </cell>
          <cell r="C212">
            <v>-9.2550596381072409E-2</v>
          </cell>
        </row>
        <row r="213">
          <cell r="A213">
            <v>7000229</v>
          </cell>
          <cell r="B213" t="str">
            <v>Mount St. Ursula Speech Center</v>
          </cell>
          <cell r="C213">
            <v>-1.773687493305948E-2</v>
          </cell>
        </row>
        <row r="214">
          <cell r="A214">
            <v>7000236</v>
          </cell>
          <cell r="B214" t="str">
            <v>Morris Heights Health Center</v>
          </cell>
          <cell r="C214">
            <v>-9.447888157645315E-2</v>
          </cell>
        </row>
        <row r="215">
          <cell r="A215">
            <v>7000240</v>
          </cell>
          <cell r="B215" t="str">
            <v>Vocational Inst Project Comm Svcs (Tremont Comm. Council)</v>
          </cell>
          <cell r="C215">
            <v>3.7957399179971416E-2</v>
          </cell>
        </row>
        <row r="216">
          <cell r="A216">
            <v>7000241</v>
          </cell>
          <cell r="B216" t="str">
            <v>Ambulatory Surgery Center of Greater New York</v>
          </cell>
          <cell r="C216">
            <v>3.7904522150894397E-2</v>
          </cell>
        </row>
        <row r="217">
          <cell r="A217">
            <v>7000243</v>
          </cell>
          <cell r="B217" t="str">
            <v>Segundo Ruiz Belvis NFCC</v>
          </cell>
          <cell r="C217">
            <v>-0.89861840261407677</v>
          </cell>
        </row>
        <row r="218">
          <cell r="A218">
            <v>7000245</v>
          </cell>
          <cell r="B218" t="str">
            <v>Comprehensive Care Mgmt D&amp;TC (Beth Abraham)</v>
          </cell>
          <cell r="C218">
            <v>8.7414704920124719E-3</v>
          </cell>
        </row>
        <row r="219">
          <cell r="A219">
            <v>7000246</v>
          </cell>
          <cell r="B219" t="str">
            <v>Pelham Parkway Dialysis Center</v>
          </cell>
          <cell r="C219">
            <v>0.29687981125979068</v>
          </cell>
        </row>
        <row r="220">
          <cell r="A220">
            <v>7000249</v>
          </cell>
          <cell r="B220" t="str">
            <v>Bronx River Nephro Care</v>
          </cell>
          <cell r="C220">
            <v>0.25255712948622983</v>
          </cell>
        </row>
        <row r="221">
          <cell r="A221">
            <v>7000250</v>
          </cell>
          <cell r="B221" t="str">
            <v>New York Renal Associates</v>
          </cell>
          <cell r="C221">
            <v>1.5412370644289875E-3</v>
          </cell>
        </row>
        <row r="222">
          <cell r="A222">
            <v>7000253</v>
          </cell>
          <cell r="B222" t="str">
            <v>Surgicare Ambulatory Surgery Center of New York</v>
          </cell>
          <cell r="C222">
            <v>-3.1507902745325569E-2</v>
          </cell>
        </row>
        <row r="223">
          <cell r="A223">
            <v>7000255</v>
          </cell>
          <cell r="B223" t="str">
            <v>Union Community Health Center</v>
          </cell>
          <cell r="C223">
            <v>2.3215135700844328E-2</v>
          </cell>
        </row>
        <row r="224">
          <cell r="A224">
            <v>7000259</v>
          </cell>
          <cell r="B224" t="str">
            <v>All-Med Rehabilitation of New York</v>
          </cell>
          <cell r="C224">
            <v>0.11316367036461897</v>
          </cell>
        </row>
        <row r="225">
          <cell r="A225">
            <v>7000260</v>
          </cell>
          <cell r="B225" t="str">
            <v>Montefiore Dialysis Ctr III (Everest)</v>
          </cell>
          <cell r="C225">
            <v>8.9976459188488095E-2</v>
          </cell>
        </row>
        <row r="226">
          <cell r="A226">
            <v>7000262</v>
          </cell>
          <cell r="B226" t="str">
            <v>Concourse Medical Center Inc.</v>
          </cell>
          <cell r="C226">
            <v>5.5975799199494976E-2</v>
          </cell>
        </row>
        <row r="227">
          <cell r="A227">
            <v>7000263</v>
          </cell>
          <cell r="B227" t="str">
            <v>Perry Avenue Family Medical Inc</v>
          </cell>
          <cell r="C227">
            <v>9.3471809233599837E-2</v>
          </cell>
        </row>
        <row r="228">
          <cell r="A228">
            <v>7000265</v>
          </cell>
          <cell r="B228" t="str">
            <v>BASICS</v>
          </cell>
          <cell r="C228">
            <v>-0.34063799875973771</v>
          </cell>
        </row>
        <row r="229">
          <cell r="A229">
            <v>7000266</v>
          </cell>
          <cell r="B229" t="str">
            <v>Our Lady of Mercy / OLM Healthcare System</v>
          </cell>
          <cell r="C229">
            <v>-0.81073857486663603</v>
          </cell>
        </row>
        <row r="230">
          <cell r="A230">
            <v>7000267</v>
          </cell>
          <cell r="B230" t="str">
            <v>Med Alliance Medical &amp; Rehab Services</v>
          </cell>
          <cell r="C230">
            <v>0.18274531037342676</v>
          </cell>
        </row>
        <row r="231">
          <cell r="A231">
            <v>7000268</v>
          </cell>
          <cell r="B231" t="str">
            <v>Kings Harbor Dialysis Center</v>
          </cell>
          <cell r="C231">
            <v>0.16466065988380893</v>
          </cell>
        </row>
        <row r="232">
          <cell r="A232">
            <v>7000269</v>
          </cell>
          <cell r="B232" t="str">
            <v>East Coast Rehabilitation</v>
          </cell>
          <cell r="C232">
            <v>-1.5845962914779854E-2</v>
          </cell>
        </row>
        <row r="233">
          <cell r="A233">
            <v>7000270</v>
          </cell>
          <cell r="B233" t="str">
            <v>DOJ Dialysis Center (Daughters of Jacob)</v>
          </cell>
          <cell r="C233">
            <v>4.6293180180256299E-2</v>
          </cell>
        </row>
        <row r="234">
          <cell r="A234">
            <v>7000271</v>
          </cell>
          <cell r="B234" t="str">
            <v>LaCasa De Salud</v>
          </cell>
          <cell r="C234">
            <v>-0.16055369515037643</v>
          </cell>
        </row>
        <row r="235">
          <cell r="A235">
            <v>7000272</v>
          </cell>
          <cell r="B235" t="str">
            <v>BRONX DIALYSIS CTR</v>
          </cell>
          <cell r="C235">
            <v>0.28055490383689013</v>
          </cell>
        </row>
        <row r="236">
          <cell r="A236">
            <v>7000274</v>
          </cell>
          <cell r="B236" t="str">
            <v>New York Gi Center, LLC</v>
          </cell>
          <cell r="C236">
            <v>0.52081128572932123</v>
          </cell>
        </row>
        <row r="237">
          <cell r="A237">
            <v>7000275</v>
          </cell>
          <cell r="B237" t="str">
            <v>Advanced Endoscopy Center</v>
          </cell>
          <cell r="C237">
            <v>0.25564320179539585</v>
          </cell>
        </row>
        <row r="238">
          <cell r="A238">
            <v>7000277</v>
          </cell>
          <cell r="B238" t="str">
            <v>H.E.L.P./Project Samaritan Services Corp</v>
          </cell>
          <cell r="C238">
            <v>-0.69337891311530064</v>
          </cell>
        </row>
        <row r="239">
          <cell r="A239">
            <v>7001019</v>
          </cell>
          <cell r="B239" t="str">
            <v>Sunset Park Health Council, Inc. dba Lutheran Family Health Ctrs</v>
          </cell>
          <cell r="C239">
            <v>1.3473159760270307E-2</v>
          </cell>
        </row>
        <row r="240">
          <cell r="A240">
            <v>7001102</v>
          </cell>
          <cell r="B240" t="str">
            <v>New York Artificial Kidney</v>
          </cell>
          <cell r="C240">
            <v>0.28593443140515479</v>
          </cell>
        </row>
        <row r="241">
          <cell r="A241">
            <v>7001103</v>
          </cell>
          <cell r="B241" t="str">
            <v>City Wide Health Facility</v>
          </cell>
          <cell r="C241">
            <v>4.7418030943359044E-2</v>
          </cell>
        </row>
        <row r="242">
          <cell r="A242">
            <v>7001104</v>
          </cell>
          <cell r="B242" t="str">
            <v>Brooklyn Medcare</v>
          </cell>
          <cell r="C242">
            <v>7.1955994300203149E-2</v>
          </cell>
        </row>
        <row r="243">
          <cell r="A243">
            <v>7001107</v>
          </cell>
          <cell r="B243" t="str">
            <v>LaProvidencia Family Health Center</v>
          </cell>
          <cell r="C243">
            <v>-0.44331111439550697</v>
          </cell>
        </row>
        <row r="244">
          <cell r="A244">
            <v>7001111</v>
          </cell>
          <cell r="B244" t="str">
            <v>Be Well Primary Health Care Center</v>
          </cell>
          <cell r="C244">
            <v>0.1377888168570103</v>
          </cell>
        </row>
        <row r="245">
          <cell r="A245">
            <v>7001114</v>
          </cell>
          <cell r="B245" t="str">
            <v>Brooklyn Comprehensive Care Center</v>
          </cell>
          <cell r="C245">
            <v>6.0396700824521837E-2</v>
          </cell>
        </row>
        <row r="246">
          <cell r="A246">
            <v>7001115</v>
          </cell>
          <cell r="B246" t="str">
            <v>Brooklyn Endoscopy &amp; Ambulatory Surgery Ctr</v>
          </cell>
          <cell r="C246">
            <v>7.6230152144749652E-2</v>
          </cell>
        </row>
        <row r="247">
          <cell r="A247">
            <v>7001116</v>
          </cell>
          <cell r="B247" t="str">
            <v>Physicare Multiservices</v>
          </cell>
          <cell r="C247">
            <v>9.4288304066236533E-2</v>
          </cell>
        </row>
        <row r="248">
          <cell r="A248">
            <v>7001117</v>
          </cell>
          <cell r="B248" t="str">
            <v>Gateway Dialysis Center</v>
          </cell>
          <cell r="C248">
            <v>9.7028163350579982E-2</v>
          </cell>
        </row>
        <row r="249">
          <cell r="A249">
            <v>7001118</v>
          </cell>
          <cell r="B249" t="str">
            <v>Central Brooklyn Dialysis Ctr</v>
          </cell>
          <cell r="C249">
            <v>0.22476811369087463</v>
          </cell>
        </row>
        <row r="250">
          <cell r="A250">
            <v>7001120</v>
          </cell>
          <cell r="B250" t="str">
            <v>Mermaid Health Center</v>
          </cell>
          <cell r="C250">
            <v>-6.0935600796216259E-2</v>
          </cell>
        </row>
        <row r="251">
          <cell r="A251">
            <v>7001121</v>
          </cell>
          <cell r="B251" t="str">
            <v>South Brooklyn Medical Administrative Srvc</v>
          </cell>
          <cell r="C251">
            <v>0.23698343087097057</v>
          </cell>
        </row>
        <row r="252">
          <cell r="A252">
            <v>7001202</v>
          </cell>
          <cell r="B252" t="str">
            <v>Industrial Home for the Blind</v>
          </cell>
          <cell r="C252">
            <v>-0.15469586577292976</v>
          </cell>
        </row>
        <row r="253">
          <cell r="A253">
            <v>7001214</v>
          </cell>
          <cell r="B253" t="str">
            <v>Addiction Research &amp; Treatment Center (ARTC)</v>
          </cell>
          <cell r="C253">
            <v>-1.4642657800983288E-2</v>
          </cell>
        </row>
        <row r="254">
          <cell r="A254">
            <v>7001238</v>
          </cell>
          <cell r="B254" t="str">
            <v>South Brooklyn Health Center</v>
          </cell>
          <cell r="C254">
            <v>-0.9265014648769847</v>
          </cell>
        </row>
        <row r="255">
          <cell r="A255">
            <v>7001243</v>
          </cell>
          <cell r="B255" t="str">
            <v>Bedford Stuyvesant Family Care Center</v>
          </cell>
          <cell r="C255">
            <v>-0.79785274444456933</v>
          </cell>
        </row>
        <row r="256">
          <cell r="A256">
            <v>7001244</v>
          </cell>
          <cell r="B256" t="str">
            <v>Ambulatory Surgery Center of Brooklyn, LLC</v>
          </cell>
          <cell r="C256">
            <v>0.12357614939028964</v>
          </cell>
        </row>
        <row r="257">
          <cell r="A257">
            <v>7001249</v>
          </cell>
          <cell r="B257" t="str">
            <v>Nephrology Foundation of Brooklyn</v>
          </cell>
          <cell r="C257">
            <v>1.9520575110454137E-2</v>
          </cell>
        </row>
        <row r="258">
          <cell r="A258">
            <v>7001250</v>
          </cell>
          <cell r="B258" t="str">
            <v>Brooklyn Plaza Medical Center</v>
          </cell>
          <cell r="C258">
            <v>-0.84239147543828674</v>
          </cell>
        </row>
        <row r="259">
          <cell r="A259">
            <v>7001254</v>
          </cell>
          <cell r="B259" t="str">
            <v>ODA Community Health Center</v>
          </cell>
          <cell r="C259">
            <v>-0.18826758553742942</v>
          </cell>
        </row>
        <row r="260">
          <cell r="A260">
            <v>7001256</v>
          </cell>
          <cell r="B260" t="str">
            <v>Brownsville Multi-Service Fam.Hlth.Ctr.</v>
          </cell>
          <cell r="C260">
            <v>-0.39594093621070997</v>
          </cell>
        </row>
        <row r="261">
          <cell r="A261">
            <v>7001259</v>
          </cell>
          <cell r="B261" t="str">
            <v>Cumberland Neighborhood Family Care Ctr.</v>
          </cell>
          <cell r="C261">
            <v>-2.0242692226606813</v>
          </cell>
        </row>
        <row r="262">
          <cell r="A262">
            <v>7001265</v>
          </cell>
          <cell r="B262" t="str">
            <v>East New York NFCC</v>
          </cell>
          <cell r="C262">
            <v>-0.76999986144247634</v>
          </cell>
        </row>
        <row r="263">
          <cell r="A263">
            <v>7001271</v>
          </cell>
          <cell r="B263" t="str">
            <v>Bay Ridge Sunset Park Dialysis Center</v>
          </cell>
          <cell r="C263">
            <v>0.24984288674940169</v>
          </cell>
        </row>
        <row r="264">
          <cell r="A264">
            <v>7001274</v>
          </cell>
          <cell r="B264" t="str">
            <v>Brookdale Family Care Center</v>
          </cell>
          <cell r="C264">
            <v>-2.9354404624674868E-2</v>
          </cell>
        </row>
        <row r="265">
          <cell r="A265">
            <v>7001275</v>
          </cell>
          <cell r="B265" t="str">
            <v>The Urban Strategies / Brookdale Family Care Center</v>
          </cell>
          <cell r="C265">
            <v>1.4738607207922789E-2</v>
          </cell>
        </row>
        <row r="266">
          <cell r="A266">
            <v>7001276</v>
          </cell>
          <cell r="B266" t="str">
            <v>Utica Avenue Dialysis Clinic</v>
          </cell>
          <cell r="C266">
            <v>0.33091520218064358</v>
          </cell>
        </row>
        <row r="267">
          <cell r="A267">
            <v>7001280</v>
          </cell>
          <cell r="B267" t="str">
            <v>First Medcare Primary Care Center</v>
          </cell>
          <cell r="C267">
            <v>0.2284305383448334</v>
          </cell>
        </row>
        <row r="268">
          <cell r="A268">
            <v>7001284</v>
          </cell>
          <cell r="B268" t="str">
            <v>Brookdale Physicians Dialysis Assoc.</v>
          </cell>
          <cell r="C268">
            <v>8.5738537570794707E-2</v>
          </cell>
        </row>
        <row r="269">
          <cell r="A269">
            <v>7001285</v>
          </cell>
          <cell r="B269" t="str">
            <v>Allcity Family Healthcare Center</v>
          </cell>
          <cell r="C269">
            <v>0.30224418441256207</v>
          </cell>
        </row>
        <row r="270">
          <cell r="A270">
            <v>7001287</v>
          </cell>
          <cell r="B270" t="str">
            <v>Pola Tenenbaum Center For Renal Care</v>
          </cell>
          <cell r="C270">
            <v>-6.1968915152080702E-2</v>
          </cell>
        </row>
        <row r="271">
          <cell r="A271">
            <v>7001288</v>
          </cell>
          <cell r="B271" t="str">
            <v>Sheepshead Bay Surgery Center</v>
          </cell>
          <cell r="C271">
            <v>0.25867972200203826</v>
          </cell>
        </row>
        <row r="272">
          <cell r="A272">
            <v>7001292</v>
          </cell>
          <cell r="B272" t="str">
            <v>Midwood Chayim Aruchim Dialysis Assoc.</v>
          </cell>
          <cell r="C272">
            <v>0.2810605704143922</v>
          </cell>
        </row>
        <row r="273">
          <cell r="A273">
            <v>7001294</v>
          </cell>
          <cell r="B273" t="str">
            <v>Heartshare Wellness</v>
          </cell>
          <cell r="C273">
            <v>6.0723944866601612E-2</v>
          </cell>
        </row>
        <row r="274">
          <cell r="A274">
            <v>7001295</v>
          </cell>
          <cell r="B274" t="str">
            <v>SL Quality Care Diagnostic and Treatment Center</v>
          </cell>
          <cell r="C274">
            <v>0.12585899788954993</v>
          </cell>
        </row>
        <row r="275">
          <cell r="A275">
            <v>7001296</v>
          </cell>
          <cell r="B275" t="str">
            <v>L'Refuah Rehabilitation &amp; Medical Ctr</v>
          </cell>
          <cell r="C275">
            <v>8.826940146637173E-2</v>
          </cell>
        </row>
        <row r="276">
          <cell r="A276">
            <v>7001298</v>
          </cell>
          <cell r="B276" t="str">
            <v>HASC Diagnostic and Treatment Center</v>
          </cell>
          <cell r="C276">
            <v>-9.6525316019534874E-2</v>
          </cell>
        </row>
        <row r="277">
          <cell r="A277">
            <v>7001299</v>
          </cell>
          <cell r="B277" t="str">
            <v>ICL Healthcare Choices (Inst fro Comm Living)</v>
          </cell>
          <cell r="C277">
            <v>1.7421018448594274E-3</v>
          </cell>
        </row>
        <row r="278">
          <cell r="A278">
            <v>7002103</v>
          </cell>
          <cell r="B278" t="str">
            <v>Gouverneur Diagnostic &amp; Treatment Center</v>
          </cell>
          <cell r="C278">
            <v>-0.60987197488503653</v>
          </cell>
        </row>
        <row r="279">
          <cell r="A279">
            <v>7002105</v>
          </cell>
          <cell r="B279" t="str">
            <v>Settlement Health &amp; Medical Seervices</v>
          </cell>
          <cell r="C279">
            <v>-0.30963979306162381</v>
          </cell>
        </row>
        <row r="280">
          <cell r="A280">
            <v>7002107</v>
          </cell>
          <cell r="B280" t="str">
            <v>Chinatown Action for Progree</v>
          </cell>
          <cell r="C280">
            <v>-0.24466712316138961</v>
          </cell>
        </row>
        <row r="281">
          <cell r="A281">
            <v>7002111</v>
          </cell>
          <cell r="B281" t="str">
            <v>Terrance Cardinal Cooke</v>
          </cell>
          <cell r="C281">
            <v>-0.1490297026650883</v>
          </cell>
        </row>
        <row r="282">
          <cell r="A282">
            <v>7002113</v>
          </cell>
          <cell r="B282" t="str">
            <v>Heritage Health Care (Council's Center)</v>
          </cell>
          <cell r="C282">
            <v>-0.45028959422013587</v>
          </cell>
        </row>
        <row r="283">
          <cell r="A283">
            <v>7002114</v>
          </cell>
          <cell r="B283" t="str">
            <v>University Optometric</v>
          </cell>
          <cell r="C283">
            <v>-1.3554653514421731</v>
          </cell>
        </row>
        <row r="284">
          <cell r="A284">
            <v>7002116</v>
          </cell>
          <cell r="B284" t="str">
            <v>Covenant House/Under 21, Inc.</v>
          </cell>
          <cell r="C284">
            <v>-5.2651473523829058</v>
          </cell>
        </row>
        <row r="285">
          <cell r="A285">
            <v>7002119</v>
          </cell>
          <cell r="B285" t="str">
            <v>Community Healthcare Network</v>
          </cell>
          <cell r="C285">
            <v>-0.41210126291091381</v>
          </cell>
        </row>
        <row r="286">
          <cell r="A286">
            <v>7002122</v>
          </cell>
          <cell r="B286" t="str">
            <v>Rogosin Institute</v>
          </cell>
          <cell r="C286">
            <v>0.34191753424284876</v>
          </cell>
        </row>
        <row r="287">
          <cell r="A287">
            <v>7002124</v>
          </cell>
          <cell r="B287" t="str">
            <v>Lower Manhattan Dialysis Center</v>
          </cell>
          <cell r="C287">
            <v>0.23138249775821734</v>
          </cell>
        </row>
        <row r="288">
          <cell r="A288">
            <v>7002126</v>
          </cell>
          <cell r="B288" t="str">
            <v>United Cerebral Palsy Assn. of NY State, Inc.</v>
          </cell>
          <cell r="C288">
            <v>-4.2142661590368939E-2</v>
          </cell>
        </row>
        <row r="289">
          <cell r="A289">
            <v>7002131</v>
          </cell>
          <cell r="B289" t="str">
            <v>J.G.B. Rehabillitation Copr.</v>
          </cell>
          <cell r="C289">
            <v>-1.5970000351236489</v>
          </cell>
        </row>
        <row r="290">
          <cell r="A290">
            <v>7002134</v>
          </cell>
          <cell r="B290" t="str">
            <v>Center for Comp. Hlth. Practice</v>
          </cell>
          <cell r="C290">
            <v>-0.42627443214043131</v>
          </cell>
        </row>
        <row r="291">
          <cell r="A291">
            <v>7002136</v>
          </cell>
          <cell r="B291" t="str">
            <v>Renaissance Health Care Network</v>
          </cell>
          <cell r="C291">
            <v>-1.3744602965168207</v>
          </cell>
        </row>
        <row r="292">
          <cell r="A292">
            <v>7002137</v>
          </cell>
          <cell r="B292" t="str">
            <v>Institute for Urban Family Health</v>
          </cell>
          <cell r="C292">
            <v>-0.25432769307794179</v>
          </cell>
        </row>
        <row r="293">
          <cell r="A293">
            <v>7002139</v>
          </cell>
          <cell r="B293" t="str">
            <v>New York University Dental Center</v>
          </cell>
          <cell r="C293">
            <v>0.27849291551198757</v>
          </cell>
        </row>
        <row r="294">
          <cell r="A294">
            <v>7002141</v>
          </cell>
          <cell r="B294" t="str">
            <v>Odyssey House of New York</v>
          </cell>
          <cell r="C294">
            <v>-5.3737015276639294E-2</v>
          </cell>
        </row>
        <row r="295">
          <cell r="A295">
            <v>7002145</v>
          </cell>
          <cell r="B295" t="str">
            <v>Lower Manhattan Dialysis Center-2</v>
          </cell>
          <cell r="C295">
            <v>0.14687086589232703</v>
          </cell>
        </row>
        <row r="296">
          <cell r="A296">
            <v>7002150</v>
          </cell>
          <cell r="B296" t="str">
            <v>New York Neuro and Rehab Center</v>
          </cell>
          <cell r="C296">
            <v>-2.6865929002962119E-3</v>
          </cell>
        </row>
        <row r="297">
          <cell r="A297">
            <v>7002153</v>
          </cell>
          <cell r="B297" t="str">
            <v>Upper Room Aids Ministry (Harlem United)</v>
          </cell>
          <cell r="C297">
            <v>-0.61480190711295046</v>
          </cell>
        </row>
        <row r="298">
          <cell r="A298">
            <v>7002154</v>
          </cell>
          <cell r="B298" t="str">
            <v>Premiere Healthcare Diagnostic and Treatment Center</v>
          </cell>
          <cell r="C298">
            <v>1.3452339920192456E-2</v>
          </cell>
        </row>
        <row r="299">
          <cell r="A299">
            <v>7002157</v>
          </cell>
          <cell r="B299" t="str">
            <v>Columbia University Health Care, Inc.</v>
          </cell>
          <cell r="C299">
            <v>-0.47248215001323723</v>
          </cell>
        </row>
        <row r="300">
          <cell r="A300">
            <v>7002160</v>
          </cell>
          <cell r="B300" t="str">
            <v>Michael Callen-Audre Lorde Community Health Center</v>
          </cell>
          <cell r="C300">
            <v>-0.40401728517438834</v>
          </cell>
        </row>
        <row r="301">
          <cell r="A301">
            <v>7002161</v>
          </cell>
          <cell r="B301" t="str">
            <v>Project Renewal Inc.</v>
          </cell>
          <cell r="C301">
            <v>-0.53264715398071028</v>
          </cell>
        </row>
        <row r="302">
          <cell r="A302">
            <v>7002163</v>
          </cell>
          <cell r="B302" t="str">
            <v>West Midtown Management Inc.</v>
          </cell>
          <cell r="C302">
            <v>5.7976073929248167E-2</v>
          </cell>
        </row>
        <row r="303">
          <cell r="A303">
            <v>7002164</v>
          </cell>
          <cell r="B303" t="str">
            <v>AHRC Health Care, Inc.</v>
          </cell>
          <cell r="C303">
            <v>-0.10109716554798079</v>
          </cell>
        </row>
        <row r="304">
          <cell r="A304">
            <v>7002165</v>
          </cell>
          <cell r="B304" t="str">
            <v>Harlem East Life Plan</v>
          </cell>
          <cell r="C304">
            <v>0.33090540308173516</v>
          </cell>
        </row>
        <row r="305">
          <cell r="A305">
            <v>7002167</v>
          </cell>
          <cell r="B305" t="str">
            <v>Mid Manhattan Surgi-Center</v>
          </cell>
          <cell r="C305">
            <v>0.21178636175930829</v>
          </cell>
        </row>
        <row r="306">
          <cell r="A306">
            <v>7002169</v>
          </cell>
          <cell r="B306" t="str">
            <v>Ryan/Chelsea-Clinton Community Health Ctr.</v>
          </cell>
          <cell r="C306">
            <v>-0.21098603142347244</v>
          </cell>
        </row>
        <row r="307">
          <cell r="A307">
            <v>7002170</v>
          </cell>
          <cell r="B307" t="str">
            <v>Health Unlimited</v>
          </cell>
          <cell r="C307">
            <v>-0.26015746978982368</v>
          </cell>
        </row>
        <row r="308">
          <cell r="A308">
            <v>7002171</v>
          </cell>
          <cell r="B308" t="str">
            <v>Chinatown Dialysis Center</v>
          </cell>
          <cell r="C308">
            <v>0.25320224316126105</v>
          </cell>
        </row>
        <row r="309">
          <cell r="A309">
            <v>7002172</v>
          </cell>
          <cell r="B309" t="str">
            <v>Ralph Lauren Ctr for Cancer Care &amp; Prevention</v>
          </cell>
          <cell r="C309">
            <v>-1.649361171023314</v>
          </cell>
        </row>
        <row r="310">
          <cell r="A310">
            <v>7002173</v>
          </cell>
          <cell r="B310" t="str">
            <v>APICA's Primary Care Center</v>
          </cell>
          <cell r="C310">
            <v>-2.153135195491739</v>
          </cell>
        </row>
        <row r="311">
          <cell r="A311">
            <v>7002176</v>
          </cell>
          <cell r="B311" t="str">
            <v>Southern Manhattan Dialysis Center</v>
          </cell>
          <cell r="C311">
            <v>0.17945097536295351</v>
          </cell>
        </row>
        <row r="312">
          <cell r="A312">
            <v>7002177</v>
          </cell>
          <cell r="B312" t="str">
            <v>Kips Bay Endoscopy Center, LLC</v>
          </cell>
          <cell r="C312">
            <v>0.58502678701963406</v>
          </cell>
        </row>
        <row r="313">
          <cell r="A313">
            <v>7002178</v>
          </cell>
          <cell r="B313" t="str">
            <v>Mount Sinai D &amp; TC</v>
          </cell>
          <cell r="C313">
            <v>-1.405782900005875</v>
          </cell>
        </row>
        <row r="314">
          <cell r="A314">
            <v>7002180</v>
          </cell>
          <cell r="B314" t="str">
            <v>Upper East Side Dialysis Center</v>
          </cell>
          <cell r="C314">
            <v>9.0523304795302656E-2</v>
          </cell>
        </row>
        <row r="315">
          <cell r="A315">
            <v>7002181</v>
          </cell>
          <cell r="B315" t="str">
            <v>Village Care Health Clinic</v>
          </cell>
          <cell r="C315">
            <v>-0.55903683309770069</v>
          </cell>
        </row>
        <row r="316">
          <cell r="A316">
            <v>7002183</v>
          </cell>
          <cell r="B316" t="str">
            <v>Gramercy Surgery Center, Inc</v>
          </cell>
          <cell r="C316">
            <v>0.3620860051748559</v>
          </cell>
        </row>
        <row r="317">
          <cell r="A317">
            <v>7002186</v>
          </cell>
          <cell r="B317" t="str">
            <v>Retinal Ambulatory Surgery Center of New York Inc</v>
          </cell>
          <cell r="C317">
            <v>6.765899613395851E-2</v>
          </cell>
        </row>
        <row r="318">
          <cell r="A318">
            <v>7002188</v>
          </cell>
          <cell r="B318" t="str">
            <v>Weill Cornell Imaging at New York Presbyterian</v>
          </cell>
          <cell r="C318">
            <v>0.16214871722960789</v>
          </cell>
        </row>
        <row r="319">
          <cell r="A319">
            <v>7002208</v>
          </cell>
          <cell r="B319" t="str">
            <v>Betances Health Unit</v>
          </cell>
          <cell r="C319">
            <v>-0.24571967353356888</v>
          </cell>
        </row>
        <row r="320">
          <cell r="A320">
            <v>7002209</v>
          </cell>
          <cell r="B320" t="str">
            <v>Foot Clinics</v>
          </cell>
          <cell r="C320">
            <v>-0.86003198236235157</v>
          </cell>
        </row>
        <row r="321">
          <cell r="A321">
            <v>7002217</v>
          </cell>
          <cell r="B321" t="str">
            <v>East Harlem Tenants Council</v>
          </cell>
          <cell r="C321">
            <v>-6.0122711651739602E-2</v>
          </cell>
        </row>
        <row r="322">
          <cell r="A322">
            <v>7002222</v>
          </cell>
          <cell r="B322" t="str">
            <v>International Center for Integrative Studies (The Door)</v>
          </cell>
          <cell r="C322">
            <v>-1.9521983802857705</v>
          </cell>
        </row>
        <row r="323">
          <cell r="A323">
            <v>7002231</v>
          </cell>
          <cell r="B323" t="str">
            <v>Union Sanatorium Assoc., inc</v>
          </cell>
          <cell r="C323">
            <v>-0.26167505475094255</v>
          </cell>
        </row>
        <row r="324">
          <cell r="A324">
            <v>7002233</v>
          </cell>
          <cell r="B324" t="str">
            <v>Children's Aid Society</v>
          </cell>
          <cell r="C324">
            <v>-0.41018814708641527</v>
          </cell>
        </row>
        <row r="325">
          <cell r="A325">
            <v>7002239</v>
          </cell>
          <cell r="B325" t="str">
            <v>Lighthouse</v>
          </cell>
          <cell r="C325">
            <v>-4.2980950095436787</v>
          </cell>
        </row>
        <row r="326">
          <cell r="A326">
            <v>7002243</v>
          </cell>
          <cell r="B326" t="str">
            <v>William F. Ryan Community Health Center</v>
          </cell>
          <cell r="C326">
            <v>-0.67312399237452691</v>
          </cell>
        </row>
        <row r="327">
          <cell r="A327">
            <v>7002253</v>
          </cell>
          <cell r="B327" t="str">
            <v>New York League for the Hard of Hearing</v>
          </cell>
          <cell r="C327">
            <v>-2.0363254875692087</v>
          </cell>
        </row>
        <row r="328">
          <cell r="A328">
            <v>7002273</v>
          </cell>
          <cell r="B328" t="str">
            <v>Plan. Parenthood of New York City</v>
          </cell>
          <cell r="C328">
            <v>-0.93020998250210041</v>
          </cell>
        </row>
        <row r="329">
          <cell r="A329">
            <v>7002288</v>
          </cell>
          <cell r="B329" t="str">
            <v>United Cerebral Palsy of New York City</v>
          </cell>
          <cell r="C329">
            <v>0.87732933469455854</v>
          </cell>
        </row>
        <row r="330">
          <cell r="A330">
            <v>7002289</v>
          </cell>
          <cell r="B330" t="str">
            <v>St. John's Guild - Floating Hospital</v>
          </cell>
          <cell r="C330">
            <v>-0.57973838947707612</v>
          </cell>
        </row>
        <row r="331">
          <cell r="A331">
            <v>7002293</v>
          </cell>
          <cell r="B331" t="str">
            <v>Lower Eastside</v>
          </cell>
          <cell r="C331">
            <v>-0.46480815933859415</v>
          </cell>
        </row>
        <row r="332">
          <cell r="A332">
            <v>7002298</v>
          </cell>
          <cell r="B332" t="str">
            <v>Phoenix House</v>
          </cell>
          <cell r="C332">
            <v>0.86726429822244488</v>
          </cell>
        </row>
        <row r="333">
          <cell r="A333">
            <v>7003220</v>
          </cell>
          <cell r="B333" t="str">
            <v>Samaritan Village, Inc.</v>
          </cell>
          <cell r="C333">
            <v>0.82469578236386898</v>
          </cell>
        </row>
        <row r="334">
          <cell r="A334">
            <v>7003222</v>
          </cell>
          <cell r="B334" t="str">
            <v>Queens Artificial Kidney Center</v>
          </cell>
          <cell r="C334">
            <v>0.18708344392491896</v>
          </cell>
        </row>
        <row r="335">
          <cell r="A335">
            <v>7003223</v>
          </cell>
          <cell r="B335" t="str">
            <v>CHOICES - Women's Med. Ctr.</v>
          </cell>
          <cell r="C335">
            <v>0.12746357011323295</v>
          </cell>
        </row>
        <row r="336">
          <cell r="A336">
            <v>7003233</v>
          </cell>
          <cell r="B336" t="str">
            <v>South Queens Dialysis Center</v>
          </cell>
          <cell r="C336">
            <v>0.2675697495212675</v>
          </cell>
        </row>
        <row r="337">
          <cell r="A337">
            <v>7003234</v>
          </cell>
          <cell r="B337" t="str">
            <v>Joseph B. Addabbo Health Center</v>
          </cell>
          <cell r="C337">
            <v>-0.16692046560927803</v>
          </cell>
        </row>
        <row r="338">
          <cell r="A338">
            <v>7003236</v>
          </cell>
          <cell r="B338" t="str">
            <v>J-Cap Treatment Facility</v>
          </cell>
          <cell r="C338">
            <v>0.27430289478043862</v>
          </cell>
        </row>
        <row r="339">
          <cell r="A339">
            <v>7003241</v>
          </cell>
          <cell r="B339" t="str">
            <v>RIDGEWOOD DIALYSIS CENTER</v>
          </cell>
          <cell r="C339">
            <v>0.13232002387796019</v>
          </cell>
        </row>
        <row r="340">
          <cell r="A340">
            <v>7003242</v>
          </cell>
          <cell r="B340" t="str">
            <v>Queens Surgi-Center</v>
          </cell>
          <cell r="C340">
            <v>4.7290824944394794E-2</v>
          </cell>
        </row>
        <row r="341">
          <cell r="A341">
            <v>7003243</v>
          </cell>
          <cell r="B341" t="str">
            <v>Quality Health Center (Queens Village Dental)</v>
          </cell>
          <cell r="C341">
            <v>9.1586719362006921E-2</v>
          </cell>
        </row>
        <row r="342">
          <cell r="A342">
            <v>7003245</v>
          </cell>
          <cell r="B342" t="str">
            <v>Allhealth D&amp;TC</v>
          </cell>
          <cell r="C342">
            <v>-9.9104424279467765E-2</v>
          </cell>
        </row>
        <row r="343">
          <cell r="A343">
            <v>7003246</v>
          </cell>
          <cell r="B343" t="str">
            <v>Samaritan Health Services, Inc.</v>
          </cell>
          <cell r="C343">
            <v>-2.4466091047191149E-2</v>
          </cell>
        </row>
        <row r="344">
          <cell r="A344">
            <v>7003247</v>
          </cell>
          <cell r="B344" t="str">
            <v>Newtown Dialysis Center</v>
          </cell>
          <cell r="C344">
            <v>0.12124578621808228</v>
          </cell>
        </row>
        <row r="345">
          <cell r="A345">
            <v>7003248</v>
          </cell>
          <cell r="B345" t="str">
            <v>New York Medical and Diagnostic Center, Inc</v>
          </cell>
          <cell r="C345">
            <v>0.24310357756117326</v>
          </cell>
        </row>
        <row r="346">
          <cell r="A346">
            <v>7003249</v>
          </cell>
          <cell r="B346" t="str">
            <v>Medisys Family Care Center (Jamaica Hsp MC)</v>
          </cell>
          <cell r="C346">
            <v>-0.5803066971172457</v>
          </cell>
        </row>
        <row r="347">
          <cell r="A347">
            <v>7003254</v>
          </cell>
          <cell r="B347" t="str">
            <v>Medex Diagnostic and Treatment Center</v>
          </cell>
          <cell r="C347">
            <v>-0.61842722061502198</v>
          </cell>
        </row>
        <row r="348">
          <cell r="A348">
            <v>7003257</v>
          </cell>
          <cell r="B348" t="str">
            <v>The Mackool Eye Institute LLC</v>
          </cell>
          <cell r="C348">
            <v>0.36334252907511483</v>
          </cell>
        </row>
        <row r="349">
          <cell r="A349">
            <v>7003262</v>
          </cell>
          <cell r="B349" t="str">
            <v>Hillside Diagnostic &amp; Treatment Ctr</v>
          </cell>
          <cell r="C349">
            <v>-1.8133090296409133E-3</v>
          </cell>
        </row>
        <row r="350">
          <cell r="A350">
            <v>7003264</v>
          </cell>
          <cell r="B350" t="str">
            <v>Kew Gardens Dialysis Center</v>
          </cell>
          <cell r="C350">
            <v>8.9711219990685112E-2</v>
          </cell>
        </row>
        <row r="351">
          <cell r="A351">
            <v>7003265</v>
          </cell>
          <cell r="B351" t="str">
            <v>Privilege Care Diagnostic &amp; Treatment Center</v>
          </cell>
          <cell r="C351">
            <v>-0.64402623445852059</v>
          </cell>
        </row>
        <row r="352">
          <cell r="A352">
            <v>7003266</v>
          </cell>
          <cell r="B352" t="str">
            <v>CRD Associates, LLC (CLIFFSIDE RENAL DIALYSIS)</v>
          </cell>
          <cell r="C352">
            <v>0.10354970378312738</v>
          </cell>
        </row>
        <row r="353">
          <cell r="A353">
            <v>7003268</v>
          </cell>
          <cell r="B353" t="str">
            <v>Medcare LLC</v>
          </cell>
          <cell r="C353">
            <v>8.1013802325789974E-2</v>
          </cell>
        </row>
        <row r="354">
          <cell r="A354">
            <v>7004204</v>
          </cell>
          <cell r="B354" t="str">
            <v>Island Rehabitation Services Corp.</v>
          </cell>
          <cell r="C354">
            <v>4.6752556868125085E-3</v>
          </cell>
        </row>
        <row r="355">
          <cell r="A355">
            <v>7004207</v>
          </cell>
          <cell r="B355" t="str">
            <v>Staten Island Dialysis Clinic</v>
          </cell>
          <cell r="C355">
            <v>0.35102466684288897</v>
          </cell>
        </row>
        <row r="356">
          <cell r="A356">
            <v>7004209</v>
          </cell>
          <cell r="B356" t="str">
            <v>Beacon Christian Community Health Ctr</v>
          </cell>
          <cell r="C356">
            <v>-9.9718452725416629E-3</v>
          </cell>
        </row>
        <row r="357">
          <cell r="A357">
            <v>7004210</v>
          </cell>
          <cell r="B357" t="str">
            <v>Comm Hlth Cntr of Richmond / Rchmnd Comm Sup Org</v>
          </cell>
          <cell r="C357">
            <v>-1.2731915007971435</v>
          </cell>
        </row>
        <row r="358">
          <cell r="A358">
            <v>9999901</v>
          </cell>
          <cell r="B358" t="str">
            <v>Lionel R. John Health Center/Seneca Nation</v>
          </cell>
          <cell r="C358">
            <v>-3.8252763533567729</v>
          </cell>
        </row>
        <row r="359">
          <cell r="A359">
            <v>9999903</v>
          </cell>
          <cell r="B359" t="str">
            <v>Cattaraugus Indian Reservation Health Center</v>
          </cell>
          <cell r="C359">
            <v>-3.977493586031926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3"/>
  <sheetViews>
    <sheetView workbookViewId="0">
      <selection activeCell="C7" sqref="C7"/>
    </sheetView>
  </sheetViews>
  <sheetFormatPr defaultRowHeight="12.75" x14ac:dyDescent="0.2"/>
  <cols>
    <col min="1" max="1" width="30.85546875" customWidth="1"/>
    <col min="2" max="18" width="11.140625" customWidth="1"/>
    <col min="19" max="19" width="12.28515625" customWidth="1"/>
    <col min="20" max="20" width="14.28515625" customWidth="1"/>
  </cols>
  <sheetData>
    <row r="1" spans="1:20" ht="21.75" customHeight="1" x14ac:dyDescent="0.25">
      <c r="A1" s="315" t="s">
        <v>8</v>
      </c>
      <c r="B1" s="318" t="s">
        <v>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  <c r="N1" s="321" t="s">
        <v>4</v>
      </c>
      <c r="O1" s="322"/>
      <c r="P1" s="323"/>
      <c r="Q1" s="324" t="s">
        <v>9</v>
      </c>
      <c r="R1" s="325"/>
      <c r="S1" s="326"/>
      <c r="T1" s="330" t="s">
        <v>10</v>
      </c>
    </row>
    <row r="2" spans="1:20" ht="15.75" x14ac:dyDescent="0.25">
      <c r="A2" s="316"/>
      <c r="B2" s="333" t="s">
        <v>1</v>
      </c>
      <c r="C2" s="334"/>
      <c r="D2" s="334"/>
      <c r="E2" s="334" t="s">
        <v>2</v>
      </c>
      <c r="F2" s="334"/>
      <c r="G2" s="334"/>
      <c r="H2" s="335" t="s">
        <v>3</v>
      </c>
      <c r="I2" s="335"/>
      <c r="J2" s="335"/>
      <c r="K2" s="334" t="s">
        <v>11</v>
      </c>
      <c r="L2" s="334"/>
      <c r="M2" s="336"/>
      <c r="N2" s="337" t="s">
        <v>12</v>
      </c>
      <c r="O2" s="338"/>
      <c r="P2" s="339"/>
      <c r="Q2" s="327"/>
      <c r="R2" s="328"/>
      <c r="S2" s="329"/>
      <c r="T2" s="331"/>
    </row>
    <row r="3" spans="1:20" ht="63.75" thickBot="1" x14ac:dyDescent="0.3">
      <c r="A3" s="317"/>
      <c r="B3" s="1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3" t="s">
        <v>7</v>
      </c>
      <c r="N3" s="4" t="s">
        <v>5</v>
      </c>
      <c r="O3" s="5" t="s">
        <v>6</v>
      </c>
      <c r="P3" s="6" t="s">
        <v>7</v>
      </c>
      <c r="Q3" s="7" t="s">
        <v>5</v>
      </c>
      <c r="R3" s="8" t="s">
        <v>6</v>
      </c>
      <c r="S3" s="8" t="s">
        <v>7</v>
      </c>
      <c r="T3" s="332"/>
    </row>
  </sheetData>
  <mergeCells count="10">
    <mergeCell ref="A1:A3"/>
    <mergeCell ref="B1:M1"/>
    <mergeCell ref="N1:P1"/>
    <mergeCell ref="Q1:S2"/>
    <mergeCell ref="T1:T3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Normal="100" zoomScaleSheetLayoutView="100" workbookViewId="0">
      <selection activeCell="A15" sqref="A15"/>
    </sheetView>
  </sheetViews>
  <sheetFormatPr defaultColWidth="9.140625" defaultRowHeight="15" x14ac:dyDescent="0.25"/>
  <cols>
    <col min="1" max="1" width="33.28515625" style="14" customWidth="1"/>
    <col min="2" max="2" width="121.42578125" style="14" customWidth="1"/>
    <col min="3" max="16384" width="9.140625" style="14"/>
  </cols>
  <sheetData>
    <row r="1" spans="1:17" s="16" customFormat="1" ht="25.9" customHeight="1" x14ac:dyDescent="0.5">
      <c r="A1" s="345" t="s">
        <v>17</v>
      </c>
      <c r="B1" s="345"/>
      <c r="C1" s="19"/>
      <c r="D1" s="18"/>
      <c r="E1" s="18"/>
      <c r="F1" s="18"/>
      <c r="G1" s="18"/>
      <c r="H1" s="18"/>
      <c r="I1" s="18"/>
      <c r="J1" s="15"/>
      <c r="K1" s="15"/>
      <c r="Q1" s="17"/>
    </row>
    <row r="2" spans="1:17" s="16" customFormat="1" ht="25.5" customHeight="1" x14ac:dyDescent="0.5">
      <c r="A2" s="345" t="s">
        <v>172</v>
      </c>
      <c r="B2" s="345"/>
      <c r="C2" s="18"/>
      <c r="D2" s="18"/>
      <c r="E2" s="18"/>
      <c r="F2" s="18"/>
      <c r="G2" s="18"/>
      <c r="H2" s="18"/>
      <c r="I2" s="18"/>
      <c r="J2" s="15"/>
      <c r="K2" s="15"/>
      <c r="Q2" s="17"/>
    </row>
    <row r="3" spans="1:17" ht="15.75" customHeight="1" x14ac:dyDescent="0.25">
      <c r="A3" s="343"/>
      <c r="B3" s="344"/>
    </row>
    <row r="4" spans="1:17" ht="45" customHeight="1" x14ac:dyDescent="0.25">
      <c r="A4" s="341" t="s">
        <v>151</v>
      </c>
      <c r="B4" s="342"/>
    </row>
    <row r="5" spans="1:17" ht="45" customHeight="1" x14ac:dyDescent="0.25">
      <c r="A5" s="342"/>
      <c r="B5" s="342"/>
    </row>
    <row r="6" spans="1:17" ht="45" customHeight="1" x14ac:dyDescent="0.25">
      <c r="A6" s="342"/>
      <c r="B6" s="342"/>
    </row>
    <row r="7" spans="1:17" ht="45" customHeight="1" x14ac:dyDescent="0.25">
      <c r="A7" s="342"/>
      <c r="B7" s="342"/>
    </row>
    <row r="8" spans="1:17" ht="45" customHeight="1" x14ac:dyDescent="0.25">
      <c r="A8" s="342"/>
      <c r="B8" s="342"/>
    </row>
    <row r="9" spans="1:17" ht="45" customHeight="1" x14ac:dyDescent="0.25">
      <c r="A9" s="342"/>
      <c r="B9" s="342"/>
    </row>
    <row r="10" spans="1:17" ht="167.25" customHeight="1" x14ac:dyDescent="0.25">
      <c r="A10" s="342"/>
      <c r="B10" s="342"/>
    </row>
    <row r="11" spans="1:17" x14ac:dyDescent="0.25">
      <c r="A11" s="340"/>
      <c r="B11" s="340"/>
    </row>
    <row r="12" spans="1:17" x14ac:dyDescent="0.25">
      <c r="A12" s="257" t="s">
        <v>165</v>
      </c>
      <c r="B12" s="255"/>
    </row>
    <row r="13" spans="1:17" x14ac:dyDescent="0.25">
      <c r="A13" s="289" t="s">
        <v>173</v>
      </c>
      <c r="B13" s="288"/>
    </row>
    <row r="14" spans="1:17" ht="15.75" thickBot="1" x14ac:dyDescent="0.3">
      <c r="A14" s="289" t="s">
        <v>174</v>
      </c>
      <c r="B14" s="256"/>
    </row>
    <row r="15" spans="1:17" ht="15.75" thickBot="1" x14ac:dyDescent="0.3">
      <c r="A15" s="253" t="s">
        <v>166</v>
      </c>
      <c r="B15" s="254" t="s">
        <v>159</v>
      </c>
    </row>
    <row r="16" spans="1:17" ht="15.75" thickBot="1" x14ac:dyDescent="0.3">
      <c r="A16" s="259" t="s">
        <v>167</v>
      </c>
      <c r="B16" s="258" t="s">
        <v>160</v>
      </c>
    </row>
    <row r="17" spans="1:2" ht="15.75" thickBot="1" x14ac:dyDescent="0.3">
      <c r="A17" s="259" t="s">
        <v>168</v>
      </c>
      <c r="B17" s="258" t="s">
        <v>161</v>
      </c>
    </row>
    <row r="18" spans="1:2" ht="15.75" thickBot="1" x14ac:dyDescent="0.3">
      <c r="A18" s="259" t="s">
        <v>169</v>
      </c>
      <c r="B18" s="258" t="s">
        <v>162</v>
      </c>
    </row>
    <row r="19" spans="1:2" ht="15.75" thickBot="1" x14ac:dyDescent="0.3">
      <c r="A19" s="259" t="s">
        <v>170</v>
      </c>
      <c r="B19" s="259" t="s">
        <v>163</v>
      </c>
    </row>
    <row r="20" spans="1:2" ht="15" customHeight="1" thickBot="1" x14ac:dyDescent="0.3">
      <c r="A20" s="259" t="s">
        <v>171</v>
      </c>
      <c r="B20" s="259" t="s">
        <v>164</v>
      </c>
    </row>
  </sheetData>
  <sheetProtection password="C981" sheet="1" objects="1" scenarios="1"/>
  <mergeCells count="5">
    <mergeCell ref="A11:B11"/>
    <mergeCell ref="A4:B10"/>
    <mergeCell ref="A3:B3"/>
    <mergeCell ref="A1:B1"/>
    <mergeCell ref="A2:B2"/>
  </mergeCells>
  <pageMargins left="0.2" right="0.2" top="0.5" bottom="0.25" header="0.3" footer="0.3"/>
  <pageSetup scale="70" fitToHeight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Normal="100" zoomScaleSheetLayoutView="100" workbookViewId="0">
      <selection activeCell="E18" sqref="E18"/>
    </sheetView>
  </sheetViews>
  <sheetFormatPr defaultColWidth="9.140625" defaultRowHeight="15" x14ac:dyDescent="0.25"/>
  <cols>
    <col min="1" max="1" width="2.28515625" style="22" customWidth="1"/>
    <col min="2" max="2" width="27.85546875" style="22" customWidth="1"/>
    <col min="3" max="4" width="19.7109375" style="22" customWidth="1"/>
    <col min="5" max="5" width="2.28515625" style="22" customWidth="1"/>
    <col min="6" max="6" width="3" style="22" customWidth="1"/>
    <col min="7" max="7" width="36.7109375" style="22" customWidth="1"/>
    <col min="8" max="8" width="36.140625" style="22" customWidth="1"/>
    <col min="9" max="16384" width="9.140625" style="22"/>
  </cols>
  <sheetData>
    <row r="1" spans="1:8" ht="23.25" x14ac:dyDescent="0.35">
      <c r="B1" s="23"/>
      <c r="C1" s="23"/>
    </row>
    <row r="3" spans="1:8" ht="18.75" x14ac:dyDescent="0.25">
      <c r="B3" s="24" t="s">
        <v>80</v>
      </c>
    </row>
    <row r="4" spans="1:8" ht="18.75" x14ac:dyDescent="0.25">
      <c r="B4" s="24" t="s">
        <v>127</v>
      </c>
      <c r="G4" s="34" t="s">
        <v>89</v>
      </c>
    </row>
    <row r="5" spans="1:8" ht="7.5" customHeight="1" x14ac:dyDescent="0.25"/>
    <row r="6" spans="1:8" x14ac:dyDescent="0.25">
      <c r="C6" s="25"/>
    </row>
    <row r="7" spans="1:8" ht="6.75" customHeight="1" thickBot="1" x14ac:dyDescent="0.3"/>
    <row r="8" spans="1:8" ht="18.75" thickBot="1" x14ac:dyDescent="0.3">
      <c r="B8" s="26" t="s">
        <v>81</v>
      </c>
      <c r="C8" s="346"/>
      <c r="D8" s="347"/>
      <c r="F8" s="27"/>
      <c r="G8" s="26" t="s">
        <v>82</v>
      </c>
      <c r="H8" s="28"/>
    </row>
    <row r="9" spans="1:8" ht="18.75" thickBot="1" x14ac:dyDescent="0.3">
      <c r="B9" s="26" t="s">
        <v>128</v>
      </c>
      <c r="C9" s="346"/>
      <c r="D9" s="347"/>
      <c r="F9" s="27"/>
      <c r="G9" s="26" t="s">
        <v>129</v>
      </c>
      <c r="H9" s="28"/>
    </row>
    <row r="10" spans="1:8" ht="18" x14ac:dyDescent="0.25">
      <c r="B10" s="350" t="s">
        <v>83</v>
      </c>
      <c r="C10" s="353"/>
      <c r="D10" s="360"/>
      <c r="F10" s="29"/>
      <c r="G10" s="350" t="s">
        <v>83</v>
      </c>
      <c r="H10" s="353"/>
    </row>
    <row r="11" spans="1:8" ht="18" x14ac:dyDescent="0.25">
      <c r="B11" s="351"/>
      <c r="C11" s="354"/>
      <c r="D11" s="361"/>
      <c r="F11" s="29"/>
      <c r="G11" s="351"/>
      <c r="H11" s="354"/>
    </row>
    <row r="12" spans="1:8" ht="18" x14ac:dyDescent="0.25">
      <c r="B12" s="351"/>
      <c r="C12" s="354"/>
      <c r="D12" s="361"/>
      <c r="F12" s="29"/>
      <c r="G12" s="351"/>
      <c r="H12" s="354"/>
    </row>
    <row r="13" spans="1:8" ht="18.75" thickBot="1" x14ac:dyDescent="0.3">
      <c r="B13" s="352"/>
      <c r="C13" s="355"/>
      <c r="D13" s="362"/>
      <c r="F13" s="29"/>
      <c r="G13" s="352"/>
      <c r="H13" s="355"/>
    </row>
    <row r="14" spans="1:8" ht="18.75" thickBot="1" x14ac:dyDescent="0.3">
      <c r="B14" s="30" t="s">
        <v>84</v>
      </c>
      <c r="C14" s="356"/>
      <c r="D14" s="357"/>
      <c r="F14" s="29"/>
      <c r="G14" s="30" t="s">
        <v>84</v>
      </c>
      <c r="H14" s="356"/>
    </row>
    <row r="15" spans="1:8" ht="15.75" customHeight="1" thickBot="1" x14ac:dyDescent="0.3">
      <c r="A15" s="31"/>
      <c r="B15" s="32" t="s">
        <v>85</v>
      </c>
      <c r="C15" s="358"/>
      <c r="D15" s="359"/>
      <c r="F15" s="29"/>
      <c r="G15" s="32" t="s">
        <v>85</v>
      </c>
      <c r="H15" s="358"/>
    </row>
    <row r="16" spans="1:8" ht="29.25" customHeight="1" thickBot="1" x14ac:dyDescent="0.3">
      <c r="A16" s="31"/>
      <c r="B16" s="32" t="s">
        <v>86</v>
      </c>
      <c r="C16" s="348"/>
      <c r="D16" s="349"/>
      <c r="F16" s="29"/>
      <c r="G16" s="32" t="s">
        <v>86</v>
      </c>
      <c r="H16" s="33"/>
    </row>
    <row r="17" spans="1:8" ht="18.75" thickBot="1" x14ac:dyDescent="0.3">
      <c r="A17" s="31"/>
      <c r="B17" s="32" t="s">
        <v>87</v>
      </c>
      <c r="C17" s="348"/>
      <c r="D17" s="349"/>
      <c r="F17" s="29"/>
      <c r="G17" s="32" t="s">
        <v>87</v>
      </c>
      <c r="H17" s="33"/>
    </row>
    <row r="18" spans="1:8" ht="18.75" thickBot="1" x14ac:dyDescent="0.3">
      <c r="A18" s="31"/>
      <c r="B18" s="32" t="s">
        <v>88</v>
      </c>
      <c r="C18" s="348"/>
      <c r="D18" s="349"/>
      <c r="F18" s="29"/>
      <c r="G18" s="32" t="s">
        <v>88</v>
      </c>
      <c r="H18" s="33"/>
    </row>
    <row r="19" spans="1:8" ht="17.25" customHeight="1" x14ac:dyDescent="0.25">
      <c r="A19" s="31"/>
      <c r="E19" s="36"/>
      <c r="F19" s="36"/>
    </row>
    <row r="20" spans="1:8" x14ac:dyDescent="0.25">
      <c r="A20" s="31"/>
    </row>
    <row r="21" spans="1:8" x14ac:dyDescent="0.25">
      <c r="A21" s="31"/>
    </row>
    <row r="22" spans="1:8" x14ac:dyDescent="0.25">
      <c r="A22" s="31"/>
    </row>
    <row r="33" spans="4:4" x14ac:dyDescent="0.25">
      <c r="D33" s="35"/>
    </row>
  </sheetData>
  <mergeCells count="11">
    <mergeCell ref="G10:G13"/>
    <mergeCell ref="H10:H13"/>
    <mergeCell ref="C14:D15"/>
    <mergeCell ref="H14:H15"/>
    <mergeCell ref="C16:D16"/>
    <mergeCell ref="C10:D13"/>
    <mergeCell ref="C8:D8"/>
    <mergeCell ref="C17:D17"/>
    <mergeCell ref="C18:D18"/>
    <mergeCell ref="C9:D9"/>
    <mergeCell ref="B10:B13"/>
  </mergeCells>
  <pageMargins left="0.25" right="0.25" top="0.75" bottom="0.75" header="0.3" footer="0.3"/>
  <pageSetup scale="92" orientation="landscape" r:id="rId1"/>
  <headerFooter>
    <oddHeader>&amp;L&amp;D
&amp;F&amp;C&amp;16Attachment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314"/>
  <sheetViews>
    <sheetView view="pageBreakPreview" zoomScale="85" zoomScaleNormal="100" zoomScaleSheetLayoutView="85" workbookViewId="0">
      <pane ySplit="4" topLeftCell="A5" activePane="bottomLeft" state="frozen"/>
      <selection activeCell="A2" sqref="A2:O2"/>
      <selection pane="bottomLeft" activeCell="C17" sqref="C17"/>
    </sheetView>
  </sheetViews>
  <sheetFormatPr defaultColWidth="9.140625" defaultRowHeight="12" x14ac:dyDescent="0.2"/>
  <cols>
    <col min="1" max="1" width="60.140625" style="38" customWidth="1"/>
    <col min="2" max="4" width="14.5703125" style="38" customWidth="1"/>
    <col min="5" max="71" width="9.140625" style="42"/>
    <col min="72" max="121" width="9.140625" style="37"/>
    <col min="122" max="131" width="9.140625" style="42"/>
    <col min="132" max="16384" width="9.140625" style="37"/>
  </cols>
  <sheetData>
    <row r="1" spans="1:131" ht="12.75" thickBot="1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1" s="43" customFormat="1" ht="12.75" customHeight="1" x14ac:dyDescent="0.2">
      <c r="A2" s="84"/>
      <c r="B2" s="366" t="s">
        <v>141</v>
      </c>
      <c r="C2" s="367"/>
      <c r="D2" s="36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DR2" s="42"/>
      <c r="DS2" s="42"/>
      <c r="DT2" s="42"/>
      <c r="DU2" s="42"/>
      <c r="DV2" s="42"/>
      <c r="DW2" s="42"/>
      <c r="DX2" s="42"/>
      <c r="DY2" s="42"/>
      <c r="DZ2" s="42"/>
      <c r="EA2" s="42"/>
    </row>
    <row r="3" spans="1:131" s="62" customFormat="1" x14ac:dyDescent="0.2">
      <c r="A3" s="62" t="s">
        <v>142</v>
      </c>
      <c r="B3" s="180" t="s">
        <v>112</v>
      </c>
      <c r="C3" s="102" t="s">
        <v>113</v>
      </c>
      <c r="D3" s="103" t="s">
        <v>114</v>
      </c>
      <c r="E3" s="8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DR3" s="86"/>
      <c r="DS3" s="86"/>
      <c r="DT3" s="86"/>
      <c r="DU3" s="86"/>
      <c r="DV3" s="86"/>
      <c r="DW3" s="86"/>
      <c r="DX3" s="86"/>
      <c r="DY3" s="86"/>
      <c r="DZ3" s="86"/>
      <c r="EA3" s="86"/>
    </row>
    <row r="4" spans="1:131" s="44" customFormat="1" x14ac:dyDescent="0.2">
      <c r="A4" s="142" t="s">
        <v>64</v>
      </c>
      <c r="B4" s="363"/>
      <c r="C4" s="364"/>
      <c r="D4" s="365"/>
      <c r="E4" s="8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DR4" s="85"/>
      <c r="DS4" s="85"/>
      <c r="DT4" s="85"/>
      <c r="DU4" s="85"/>
      <c r="DV4" s="85"/>
      <c r="DW4" s="85"/>
      <c r="DX4" s="85"/>
      <c r="DY4" s="85"/>
      <c r="DZ4" s="85"/>
      <c r="EA4" s="85"/>
    </row>
    <row r="5" spans="1:131" s="43" customFormat="1" x14ac:dyDescent="0.2">
      <c r="A5" s="143" t="s">
        <v>63</v>
      </c>
      <c r="B5" s="181"/>
      <c r="C5" s="87"/>
      <c r="D5" s="68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DR5" s="42"/>
      <c r="DS5" s="42"/>
      <c r="DT5" s="42"/>
      <c r="DU5" s="42"/>
      <c r="DV5" s="42"/>
      <c r="DW5" s="42"/>
      <c r="DX5" s="42"/>
      <c r="DY5" s="42"/>
      <c r="DZ5" s="42"/>
      <c r="EA5" s="42"/>
    </row>
    <row r="6" spans="1:131" s="43" customFormat="1" ht="12.75" customHeight="1" x14ac:dyDescent="0.2">
      <c r="A6" s="69" t="s">
        <v>62</v>
      </c>
      <c r="B6" s="70"/>
      <c r="C6" s="88"/>
      <c r="D6" s="70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DR6" s="42"/>
      <c r="DS6" s="42"/>
      <c r="DT6" s="42"/>
      <c r="DU6" s="42"/>
      <c r="DV6" s="42"/>
      <c r="DW6" s="42"/>
      <c r="DX6" s="42"/>
      <c r="DY6" s="42"/>
      <c r="DZ6" s="42"/>
      <c r="EA6" s="42"/>
    </row>
    <row r="7" spans="1:131" s="50" customFormat="1" ht="12.75" customHeight="1" x14ac:dyDescent="0.2">
      <c r="A7" s="71" t="s">
        <v>61</v>
      </c>
      <c r="B7" s="111">
        <f>+B5+B6</f>
        <v>0</v>
      </c>
      <c r="C7" s="110">
        <f>+C5+C6</f>
        <v>0</v>
      </c>
      <c r="D7" s="111">
        <f>+D5+D6</f>
        <v>0</v>
      </c>
      <c r="E7" s="46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DR7" s="46"/>
      <c r="DS7" s="46"/>
      <c r="DT7" s="46"/>
      <c r="DU7" s="46"/>
      <c r="DV7" s="46"/>
      <c r="DW7" s="46"/>
      <c r="DX7" s="46"/>
      <c r="DY7" s="46"/>
      <c r="DZ7" s="46"/>
      <c r="EA7" s="46"/>
    </row>
    <row r="8" spans="1:131" s="46" customFormat="1" ht="12.75" customHeight="1" x14ac:dyDescent="0.2">
      <c r="A8" s="72" t="s">
        <v>60</v>
      </c>
      <c r="B8" s="45"/>
      <c r="C8" s="89"/>
      <c r="D8" s="45"/>
    </row>
    <row r="9" spans="1:131" s="48" customFormat="1" ht="12.75" customHeight="1" x14ac:dyDescent="0.2">
      <c r="A9" s="47" t="s">
        <v>109</v>
      </c>
      <c r="B9" s="73"/>
      <c r="C9" s="90"/>
      <c r="D9" s="73"/>
    </row>
    <row r="10" spans="1:131" s="51" customFormat="1" ht="13.5" customHeight="1" thickBot="1" x14ac:dyDescent="0.25">
      <c r="A10" s="144" t="s">
        <v>59</v>
      </c>
      <c r="B10" s="177">
        <f>SUM(B7:B9)</f>
        <v>0</v>
      </c>
      <c r="C10" s="113">
        <f>SUM(C7:C9)</f>
        <v>0</v>
      </c>
      <c r="D10" s="112">
        <f>SUM(D7:D9)</f>
        <v>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</row>
    <row r="11" spans="1:131" s="44" customFormat="1" ht="12.75" thickTop="1" x14ac:dyDescent="0.2">
      <c r="A11" s="142" t="s">
        <v>58</v>
      </c>
      <c r="B11" s="363"/>
      <c r="C11" s="364"/>
      <c r="D11" s="365"/>
      <c r="E11" s="85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</row>
    <row r="12" spans="1:131" s="43" customFormat="1" x14ac:dyDescent="0.2">
      <c r="A12" s="145" t="s">
        <v>57</v>
      </c>
      <c r="B12" s="45"/>
      <c r="C12" s="91"/>
      <c r="D12" s="7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</row>
    <row r="13" spans="1:131" s="43" customFormat="1" x14ac:dyDescent="0.2">
      <c r="A13" s="145" t="s">
        <v>56</v>
      </c>
      <c r="B13" s="45"/>
      <c r="C13" s="91"/>
      <c r="D13" s="7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</row>
    <row r="14" spans="1:131" s="43" customFormat="1" x14ac:dyDescent="0.2">
      <c r="A14" s="145" t="s">
        <v>55</v>
      </c>
      <c r="B14" s="45"/>
      <c r="C14" s="91"/>
      <c r="D14" s="7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</row>
    <row r="15" spans="1:131" s="43" customFormat="1" x14ac:dyDescent="0.2">
      <c r="A15" s="145" t="s">
        <v>54</v>
      </c>
      <c r="B15" s="45"/>
      <c r="C15" s="91"/>
      <c r="D15" s="7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</row>
    <row r="16" spans="1:131" s="43" customFormat="1" x14ac:dyDescent="0.2">
      <c r="A16" s="145" t="s">
        <v>53</v>
      </c>
      <c r="B16" s="45"/>
      <c r="C16" s="91"/>
      <c r="D16" s="7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</row>
    <row r="17" spans="1:131" s="43" customFormat="1" x14ac:dyDescent="0.2">
      <c r="A17" s="145" t="s">
        <v>52</v>
      </c>
      <c r="B17" s="45"/>
      <c r="C17" s="91"/>
      <c r="D17" s="7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</row>
    <row r="18" spans="1:131" s="43" customFormat="1" x14ac:dyDescent="0.2">
      <c r="A18" s="145" t="s">
        <v>51</v>
      </c>
      <c r="B18" s="45"/>
      <c r="C18" s="91"/>
      <c r="D18" s="7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</row>
    <row r="19" spans="1:131" s="43" customFormat="1" x14ac:dyDescent="0.2">
      <c r="A19" s="145" t="s">
        <v>50</v>
      </c>
      <c r="B19" s="45"/>
      <c r="C19" s="91"/>
      <c r="D19" s="7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</row>
    <row r="20" spans="1:131" s="43" customFormat="1" x14ac:dyDescent="0.2">
      <c r="A20" s="145" t="s">
        <v>49</v>
      </c>
      <c r="B20" s="45"/>
      <c r="C20" s="91"/>
      <c r="D20" s="7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</row>
    <row r="21" spans="1:131" s="43" customFormat="1" x14ac:dyDescent="0.2">
      <c r="A21" s="145" t="s">
        <v>48</v>
      </c>
      <c r="B21" s="45"/>
      <c r="C21" s="91"/>
      <c r="D21" s="7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</row>
    <row r="22" spans="1:131" s="43" customFormat="1" x14ac:dyDescent="0.2">
      <c r="A22" s="145" t="s">
        <v>47</v>
      </c>
      <c r="B22" s="45"/>
      <c r="C22" s="91"/>
      <c r="D22" s="74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</row>
    <row r="23" spans="1:131" s="43" customFormat="1" x14ac:dyDescent="0.2">
      <c r="A23" s="145" t="s">
        <v>46</v>
      </c>
      <c r="B23" s="45"/>
      <c r="C23" s="91"/>
      <c r="D23" s="7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</row>
    <row r="24" spans="1:131" s="43" customFormat="1" x14ac:dyDescent="0.2">
      <c r="A24" s="145" t="s">
        <v>45</v>
      </c>
      <c r="B24" s="45"/>
      <c r="C24" s="91"/>
      <c r="D24" s="7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</row>
    <row r="25" spans="1:131" s="43" customFormat="1" x14ac:dyDescent="0.2">
      <c r="A25" s="178" t="s">
        <v>44</v>
      </c>
      <c r="B25" s="45"/>
      <c r="C25" s="91"/>
      <c r="D25" s="7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</row>
    <row r="26" spans="1:131" ht="3.75" customHeight="1" x14ac:dyDescent="0.2">
      <c r="A26" s="146"/>
      <c r="B26" s="182"/>
      <c r="C26" s="75"/>
      <c r="D26" s="75"/>
    </row>
    <row r="27" spans="1:131" s="43" customFormat="1" ht="22.5" customHeight="1" x14ac:dyDescent="0.2">
      <c r="A27" s="179" t="s">
        <v>110</v>
      </c>
      <c r="B27" s="45">
        <v>0</v>
      </c>
      <c r="C27" s="91"/>
      <c r="D27" s="74"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</row>
    <row r="28" spans="1:131" ht="3" customHeight="1" x14ac:dyDescent="0.2">
      <c r="A28" s="148"/>
      <c r="B28" s="182"/>
      <c r="C28" s="75"/>
      <c r="D28" s="75"/>
    </row>
    <row r="29" spans="1:131" s="52" customFormat="1" x14ac:dyDescent="0.2">
      <c r="A29" s="149" t="s">
        <v>43</v>
      </c>
      <c r="B29" s="183">
        <f>SUM(B12:B25)</f>
        <v>0</v>
      </c>
      <c r="C29" s="92">
        <f>SUM(C12:C25)</f>
        <v>0</v>
      </c>
      <c r="D29" s="61">
        <f>SUM(D12:D25)</f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</row>
    <row r="30" spans="1:131" s="54" customFormat="1" ht="13.5" customHeight="1" thickBot="1" x14ac:dyDescent="0.25">
      <c r="A30" s="150" t="s">
        <v>42</v>
      </c>
      <c r="B30" s="184">
        <f>+B7-B29</f>
        <v>0</v>
      </c>
      <c r="C30" s="93">
        <f>+C7-C29</f>
        <v>0</v>
      </c>
      <c r="D30" s="53">
        <f>+D7-D29</f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</row>
    <row r="31" spans="1:131" s="55" customFormat="1" ht="14.25" customHeight="1" thickTop="1" thickBot="1" x14ac:dyDescent="0.25">
      <c r="A31" s="151" t="s">
        <v>41</v>
      </c>
      <c r="B31" s="185">
        <f>(B9+B8)-B27</f>
        <v>0</v>
      </c>
      <c r="C31" s="94">
        <f>(C9+C8)-C27</f>
        <v>0</v>
      </c>
      <c r="D31" s="77">
        <f>(D9+D8)-D27</f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</row>
    <row r="32" spans="1:131" s="56" customFormat="1" ht="13.5" customHeight="1" thickTop="1" x14ac:dyDescent="0.2">
      <c r="A32" s="152" t="s">
        <v>40</v>
      </c>
      <c r="B32" s="186">
        <f>+B29+B27</f>
        <v>0</v>
      </c>
      <c r="C32" s="95">
        <f>+C29+C27</f>
        <v>0</v>
      </c>
      <c r="D32" s="78">
        <f>+D29+D27</f>
        <v>0</v>
      </c>
    </row>
    <row r="33" spans="1:131" s="56" customFormat="1" ht="12.75" customHeight="1" x14ac:dyDescent="0.2">
      <c r="A33" s="152" t="s">
        <v>39</v>
      </c>
      <c r="B33" s="186">
        <f>+B10-B32</f>
        <v>0</v>
      </c>
      <c r="C33" s="95">
        <f>+C10-C32</f>
        <v>0</v>
      </c>
      <c r="D33" s="78">
        <f>+D10-D32</f>
        <v>0</v>
      </c>
    </row>
    <row r="34" spans="1:131" s="44" customFormat="1" x14ac:dyDescent="0.2">
      <c r="A34" s="142" t="s">
        <v>38</v>
      </c>
      <c r="B34" s="363"/>
      <c r="C34" s="364"/>
      <c r="D34" s="36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</row>
    <row r="35" spans="1:131" s="43" customFormat="1" x14ac:dyDescent="0.2">
      <c r="A35" s="153" t="s">
        <v>37</v>
      </c>
      <c r="B35" s="45"/>
      <c r="C35" s="91"/>
      <c r="D35" s="74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</row>
    <row r="36" spans="1:131" s="43" customFormat="1" ht="12.75" customHeight="1" x14ac:dyDescent="0.2">
      <c r="A36" s="153" t="s">
        <v>36</v>
      </c>
      <c r="B36" s="45"/>
      <c r="C36" s="91"/>
      <c r="D36" s="74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</row>
    <row r="37" spans="1:131" s="43" customFormat="1" ht="12.75" customHeight="1" x14ac:dyDescent="0.2">
      <c r="A37" s="153" t="s">
        <v>35</v>
      </c>
      <c r="B37" s="45"/>
      <c r="C37" s="91"/>
      <c r="D37" s="7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</row>
    <row r="38" spans="1:131" s="43" customFormat="1" ht="12.75" customHeight="1" x14ac:dyDescent="0.2">
      <c r="A38" s="153" t="s">
        <v>34</v>
      </c>
      <c r="B38" s="45"/>
      <c r="C38" s="91"/>
      <c r="D38" s="7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</row>
    <row r="39" spans="1:131" s="43" customFormat="1" ht="12.75" customHeight="1" x14ac:dyDescent="0.2">
      <c r="A39" s="153" t="s">
        <v>33</v>
      </c>
      <c r="B39" s="45"/>
      <c r="C39" s="91"/>
      <c r="D39" s="74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</row>
    <row r="40" spans="1:131" s="43" customFormat="1" ht="12.75" customHeight="1" x14ac:dyDescent="0.2">
      <c r="A40" s="153" t="s">
        <v>32</v>
      </c>
      <c r="B40" s="45"/>
      <c r="C40" s="91"/>
      <c r="D40" s="7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</row>
    <row r="41" spans="1:131" s="43" customFormat="1" ht="12.75" customHeight="1" x14ac:dyDescent="0.2">
      <c r="A41" s="153" t="s">
        <v>31</v>
      </c>
      <c r="B41" s="45"/>
      <c r="C41" s="91"/>
      <c r="D41" s="7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</row>
    <row r="42" spans="1:131" s="43" customFormat="1" ht="12.75" customHeight="1" x14ac:dyDescent="0.2">
      <c r="A42" s="154" t="s">
        <v>30</v>
      </c>
      <c r="B42" s="73"/>
      <c r="C42" s="96"/>
      <c r="D42" s="79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</row>
    <row r="43" spans="1:131" s="57" customFormat="1" ht="12.75" customHeight="1" x14ac:dyDescent="0.2">
      <c r="A43" s="155" t="s">
        <v>29</v>
      </c>
      <c r="B43" s="80">
        <f>SUM(B35:B42)</f>
        <v>0</v>
      </c>
      <c r="C43" s="97">
        <f>SUM(C35:C42)</f>
        <v>0</v>
      </c>
      <c r="D43" s="60">
        <f>SUM(D35:D42)</f>
        <v>0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</row>
    <row r="44" spans="1:131" s="43" customFormat="1" ht="12.75" customHeight="1" x14ac:dyDescent="0.2">
      <c r="A44" s="153" t="s">
        <v>28</v>
      </c>
      <c r="B44" s="45"/>
      <c r="C44" s="91"/>
      <c r="D44" s="7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</row>
    <row r="45" spans="1:131" s="43" customFormat="1" ht="12.75" customHeight="1" x14ac:dyDescent="0.2">
      <c r="A45" s="153" t="s">
        <v>27</v>
      </c>
      <c r="B45" s="45"/>
      <c r="C45" s="91"/>
      <c r="D45" s="74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</row>
    <row r="46" spans="1:131" s="49" customFormat="1" ht="12.75" customHeight="1" x14ac:dyDescent="0.2">
      <c r="A46" s="154" t="s">
        <v>26</v>
      </c>
      <c r="B46" s="73"/>
      <c r="C46" s="96"/>
      <c r="D46" s="79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</row>
    <row r="47" spans="1:131" s="56" customFormat="1" ht="13.5" customHeight="1" thickBot="1" x14ac:dyDescent="0.25">
      <c r="A47" s="150" t="s">
        <v>25</v>
      </c>
      <c r="B47" s="81">
        <f>SUM(B43:B46)</f>
        <v>0</v>
      </c>
      <c r="C47" s="98">
        <f>SUM(C43:C46)</f>
        <v>0</v>
      </c>
      <c r="D47" s="76">
        <f>SUM(D43:D46)</f>
        <v>0</v>
      </c>
    </row>
    <row r="48" spans="1:131" s="43" customFormat="1" ht="13.5" customHeight="1" thickTop="1" x14ac:dyDescent="0.2">
      <c r="A48" s="153" t="s">
        <v>24</v>
      </c>
      <c r="B48" s="45"/>
      <c r="C48" s="91"/>
      <c r="D48" s="74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</row>
    <row r="49" spans="1:131" s="49" customFormat="1" ht="12.75" customHeight="1" x14ac:dyDescent="0.2">
      <c r="A49" s="154" t="s">
        <v>23</v>
      </c>
      <c r="B49" s="45"/>
      <c r="C49" s="91"/>
      <c r="D49" s="74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</row>
    <row r="50" spans="1:131" s="58" customFormat="1" ht="13.5" customHeight="1" thickBot="1" x14ac:dyDescent="0.25">
      <c r="A50" s="150" t="s">
        <v>22</v>
      </c>
      <c r="B50" s="81">
        <f>SUM(B48:B49)</f>
        <v>0</v>
      </c>
      <c r="C50" s="98">
        <f>SUM(C48:C49)</f>
        <v>0</v>
      </c>
      <c r="D50" s="76">
        <f>SUM(D48:D49)</f>
        <v>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</row>
    <row r="51" spans="1:131" s="58" customFormat="1" ht="14.25" customHeight="1" thickTop="1" thickBot="1" x14ac:dyDescent="0.25">
      <c r="A51" s="150" t="s">
        <v>21</v>
      </c>
      <c r="B51" s="81">
        <f>B47-B50</f>
        <v>0</v>
      </c>
      <c r="C51" s="98">
        <f>C47-C50</f>
        <v>0</v>
      </c>
      <c r="D51" s="76">
        <f>D47-D50</f>
        <v>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</row>
    <row r="52" spans="1:131" s="59" customFormat="1" ht="13.5" customHeight="1" thickTop="1" x14ac:dyDescent="0.2">
      <c r="A52" s="156" t="s">
        <v>20</v>
      </c>
      <c r="B52" s="187">
        <f>B43-B48</f>
        <v>0</v>
      </c>
      <c r="C52" s="99">
        <f>C43-C48</f>
        <v>0</v>
      </c>
      <c r="D52" s="82">
        <f>D43-D48</f>
        <v>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</row>
    <row r="53" spans="1:131" s="50" customFormat="1" ht="12.75" customHeight="1" x14ac:dyDescent="0.2">
      <c r="A53" s="149" t="s">
        <v>19</v>
      </c>
      <c r="B53" s="80">
        <f>IF(B33+B17+B16&gt;0,-B33-B17-B16,ABS(B33+B17+B16))</f>
        <v>0</v>
      </c>
      <c r="C53" s="97">
        <f>IF(C33+C17+C16&gt;0,-C33-C17-C16,ABS(C33+C17+C16))</f>
        <v>0</v>
      </c>
      <c r="D53" s="60">
        <f>IF(D33+D17+D16&gt;0,-D33-D17-D16,ABS(D33+D17+D16))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</row>
    <row r="54" spans="1:131" s="44" customFormat="1" x14ac:dyDescent="0.2">
      <c r="A54" s="142" t="s">
        <v>92</v>
      </c>
      <c r="B54" s="363"/>
      <c r="C54" s="364"/>
      <c r="D54" s="36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</row>
    <row r="55" spans="1:131" s="42" customFormat="1" x14ac:dyDescent="0.2">
      <c r="A55" s="157" t="s">
        <v>125</v>
      </c>
      <c r="B55" s="210" t="e">
        <f>+SUM(B35:B36)/(B29/365)</f>
        <v>#DIV/0!</v>
      </c>
      <c r="C55" s="210" t="e">
        <f>+SUM(C35:C36)/(C29/365)</f>
        <v>#DIV/0!</v>
      </c>
      <c r="D55" s="210" t="e">
        <f>+SUM(D35:D36)/(D29/365)</f>
        <v>#DIV/0!</v>
      </c>
    </row>
    <row r="56" spans="1:131" s="42" customFormat="1" x14ac:dyDescent="0.2">
      <c r="A56" s="84"/>
      <c r="B56" s="84"/>
      <c r="C56" s="84"/>
      <c r="D56" s="84"/>
    </row>
    <row r="57" spans="1:131" s="42" customFormat="1" x14ac:dyDescent="0.2">
      <c r="A57" s="84"/>
      <c r="B57" s="84"/>
      <c r="C57" s="84"/>
      <c r="D57" s="84"/>
    </row>
    <row r="58" spans="1:131" s="42" customFormat="1" x14ac:dyDescent="0.2">
      <c r="A58" s="84"/>
      <c r="B58" s="84"/>
      <c r="C58" s="84"/>
      <c r="D58" s="84"/>
    </row>
    <row r="59" spans="1:131" s="42" customFormat="1" x14ac:dyDescent="0.2">
      <c r="A59" s="84"/>
      <c r="B59" s="84"/>
      <c r="C59" s="84"/>
      <c r="D59" s="84"/>
    </row>
    <row r="60" spans="1:131" s="42" customFormat="1" x14ac:dyDescent="0.2">
      <c r="A60" s="84"/>
      <c r="B60" s="84"/>
      <c r="C60" s="84"/>
      <c r="D60" s="84"/>
    </row>
    <row r="61" spans="1:131" s="42" customFormat="1" x14ac:dyDescent="0.2">
      <c r="A61" s="84"/>
      <c r="B61" s="84"/>
      <c r="C61" s="84"/>
      <c r="D61" s="84"/>
    </row>
    <row r="62" spans="1:131" s="42" customFormat="1" x14ac:dyDescent="0.2">
      <c r="A62" s="84"/>
      <c r="B62" s="84"/>
      <c r="C62" s="84"/>
      <c r="D62" s="84"/>
    </row>
    <row r="63" spans="1:131" s="42" customFormat="1" x14ac:dyDescent="0.2">
      <c r="A63" s="84"/>
      <c r="B63" s="84"/>
      <c r="C63" s="84"/>
      <c r="D63" s="84"/>
    </row>
    <row r="64" spans="1:131" s="42" customFormat="1" x14ac:dyDescent="0.2">
      <c r="A64" s="84"/>
      <c r="B64" s="84"/>
      <c r="C64" s="84"/>
      <c r="D64" s="84"/>
    </row>
    <row r="65" spans="1:4" s="42" customFormat="1" x14ac:dyDescent="0.2">
      <c r="A65" s="84"/>
      <c r="B65" s="84"/>
      <c r="C65" s="84"/>
      <c r="D65" s="84"/>
    </row>
    <row r="66" spans="1:4" s="42" customFormat="1" x14ac:dyDescent="0.2">
      <c r="A66" s="84"/>
      <c r="B66" s="84"/>
      <c r="C66" s="84"/>
      <c r="D66" s="84"/>
    </row>
    <row r="67" spans="1:4" s="42" customFormat="1" x14ac:dyDescent="0.2">
      <c r="A67" s="84"/>
      <c r="B67" s="84"/>
      <c r="C67" s="84"/>
      <c r="D67" s="84"/>
    </row>
    <row r="68" spans="1:4" s="42" customFormat="1" x14ac:dyDescent="0.2">
      <c r="A68" s="84"/>
      <c r="B68" s="84"/>
      <c r="C68" s="84"/>
      <c r="D68" s="84"/>
    </row>
    <row r="69" spans="1:4" s="42" customFormat="1" x14ac:dyDescent="0.2">
      <c r="A69" s="84"/>
      <c r="B69" s="84"/>
      <c r="C69" s="84"/>
      <c r="D69" s="84"/>
    </row>
    <row r="70" spans="1:4" s="42" customFormat="1" x14ac:dyDescent="0.2">
      <c r="A70" s="84"/>
      <c r="B70" s="84"/>
      <c r="C70" s="84"/>
      <c r="D70" s="84"/>
    </row>
    <row r="71" spans="1:4" s="42" customFormat="1" x14ac:dyDescent="0.2">
      <c r="A71" s="84"/>
      <c r="B71" s="84"/>
      <c r="C71" s="84"/>
      <c r="D71" s="84"/>
    </row>
    <row r="72" spans="1:4" s="42" customFormat="1" x14ac:dyDescent="0.2">
      <c r="A72" s="84"/>
      <c r="B72" s="84"/>
      <c r="C72" s="84"/>
      <c r="D72" s="84"/>
    </row>
    <row r="73" spans="1:4" s="42" customFormat="1" x14ac:dyDescent="0.2">
      <c r="A73" s="84"/>
      <c r="B73" s="84"/>
      <c r="C73" s="84"/>
      <c r="D73" s="84"/>
    </row>
    <row r="74" spans="1:4" s="42" customFormat="1" x14ac:dyDescent="0.2">
      <c r="A74" s="84"/>
      <c r="B74" s="84"/>
      <c r="C74" s="84"/>
      <c r="D74" s="84"/>
    </row>
    <row r="75" spans="1:4" s="42" customFormat="1" x14ac:dyDescent="0.2">
      <c r="A75" s="84"/>
      <c r="B75" s="84"/>
      <c r="C75" s="84"/>
      <c r="D75" s="84"/>
    </row>
    <row r="76" spans="1:4" s="42" customFormat="1" x14ac:dyDescent="0.2">
      <c r="A76" s="84"/>
      <c r="B76" s="84"/>
      <c r="C76" s="84"/>
      <c r="D76" s="84"/>
    </row>
    <row r="77" spans="1:4" s="42" customFormat="1" x14ac:dyDescent="0.2">
      <c r="A77" s="84"/>
      <c r="B77" s="84"/>
      <c r="C77" s="84"/>
      <c r="D77" s="84"/>
    </row>
    <row r="78" spans="1:4" s="42" customFormat="1" x14ac:dyDescent="0.2">
      <c r="A78" s="84"/>
      <c r="B78" s="84"/>
      <c r="C78" s="84"/>
      <c r="D78" s="84"/>
    </row>
    <row r="79" spans="1:4" s="42" customFormat="1" x14ac:dyDescent="0.2">
      <c r="A79" s="84"/>
      <c r="B79" s="84"/>
      <c r="C79" s="84"/>
      <c r="D79" s="84"/>
    </row>
    <row r="80" spans="1:4" s="42" customFormat="1" x14ac:dyDescent="0.2">
      <c r="A80" s="84"/>
      <c r="B80" s="84"/>
      <c r="C80" s="84"/>
      <c r="D80" s="84"/>
    </row>
    <row r="81" spans="1:4" s="42" customFormat="1" x14ac:dyDescent="0.2">
      <c r="A81" s="84"/>
      <c r="B81" s="84"/>
      <c r="C81" s="84"/>
      <c r="D81" s="84"/>
    </row>
    <row r="82" spans="1:4" s="42" customFormat="1" x14ac:dyDescent="0.2">
      <c r="A82" s="84"/>
      <c r="B82" s="84"/>
      <c r="C82" s="84"/>
      <c r="D82" s="84"/>
    </row>
    <row r="83" spans="1:4" s="42" customFormat="1" x14ac:dyDescent="0.2">
      <c r="A83" s="84"/>
      <c r="B83" s="84"/>
      <c r="C83" s="84"/>
      <c r="D83" s="84"/>
    </row>
    <row r="84" spans="1:4" s="42" customFormat="1" x14ac:dyDescent="0.2">
      <c r="A84" s="84"/>
      <c r="B84" s="84"/>
      <c r="C84" s="84"/>
      <c r="D84" s="84"/>
    </row>
    <row r="85" spans="1:4" s="42" customFormat="1" x14ac:dyDescent="0.2">
      <c r="A85" s="84"/>
      <c r="B85" s="84"/>
      <c r="C85" s="84"/>
      <c r="D85" s="84"/>
    </row>
    <row r="86" spans="1:4" s="42" customFormat="1" x14ac:dyDescent="0.2">
      <c r="A86" s="84"/>
      <c r="B86" s="84"/>
      <c r="C86" s="84"/>
      <c r="D86" s="84"/>
    </row>
    <row r="87" spans="1:4" s="42" customFormat="1" x14ac:dyDescent="0.2">
      <c r="A87" s="84"/>
      <c r="B87" s="84"/>
      <c r="C87" s="84"/>
      <c r="D87" s="84"/>
    </row>
    <row r="88" spans="1:4" s="42" customFormat="1" x14ac:dyDescent="0.2">
      <c r="A88" s="84"/>
      <c r="B88" s="84"/>
      <c r="C88" s="84"/>
      <c r="D88" s="84"/>
    </row>
    <row r="89" spans="1:4" s="42" customFormat="1" x14ac:dyDescent="0.2">
      <c r="A89" s="84"/>
      <c r="B89" s="84"/>
      <c r="C89" s="84"/>
      <c r="D89" s="84"/>
    </row>
    <row r="90" spans="1:4" s="42" customFormat="1" x14ac:dyDescent="0.2">
      <c r="A90" s="84"/>
      <c r="B90" s="84"/>
      <c r="C90" s="84"/>
      <c r="D90" s="84"/>
    </row>
    <row r="91" spans="1:4" s="42" customFormat="1" x14ac:dyDescent="0.2">
      <c r="A91" s="84"/>
      <c r="B91" s="84"/>
      <c r="C91" s="84"/>
      <c r="D91" s="84"/>
    </row>
    <row r="92" spans="1:4" s="42" customFormat="1" x14ac:dyDescent="0.2">
      <c r="A92" s="84"/>
      <c r="B92" s="84"/>
      <c r="C92" s="84"/>
      <c r="D92" s="84"/>
    </row>
    <row r="93" spans="1:4" s="42" customFormat="1" x14ac:dyDescent="0.2">
      <c r="A93" s="84"/>
      <c r="B93" s="84"/>
      <c r="C93" s="84"/>
      <c r="D93" s="84"/>
    </row>
    <row r="94" spans="1:4" s="42" customFormat="1" x14ac:dyDescent="0.2">
      <c r="A94" s="84"/>
      <c r="B94" s="84"/>
      <c r="C94" s="84"/>
      <c r="D94" s="84"/>
    </row>
    <row r="95" spans="1:4" s="42" customFormat="1" x14ac:dyDescent="0.2">
      <c r="A95" s="84"/>
      <c r="B95" s="84"/>
      <c r="C95" s="84"/>
      <c r="D95" s="84"/>
    </row>
    <row r="96" spans="1:4" s="42" customFormat="1" x14ac:dyDescent="0.2">
      <c r="A96" s="84"/>
      <c r="B96" s="84"/>
      <c r="C96" s="84"/>
      <c r="D96" s="84"/>
    </row>
    <row r="97" spans="1:4" s="42" customFormat="1" x14ac:dyDescent="0.2">
      <c r="A97" s="84"/>
      <c r="B97" s="84"/>
      <c r="C97" s="84"/>
      <c r="D97" s="84"/>
    </row>
    <row r="98" spans="1:4" s="42" customFormat="1" x14ac:dyDescent="0.2">
      <c r="A98" s="84"/>
      <c r="B98" s="84"/>
      <c r="C98" s="84"/>
      <c r="D98" s="84"/>
    </row>
    <row r="99" spans="1:4" s="42" customFormat="1" x14ac:dyDescent="0.2">
      <c r="A99" s="84"/>
      <c r="B99" s="84"/>
      <c r="C99" s="84"/>
      <c r="D99" s="84"/>
    </row>
    <row r="100" spans="1:4" s="42" customFormat="1" x14ac:dyDescent="0.2">
      <c r="A100" s="84"/>
      <c r="B100" s="84"/>
      <c r="C100" s="84"/>
      <c r="D100" s="84"/>
    </row>
    <row r="101" spans="1:4" s="42" customFormat="1" x14ac:dyDescent="0.2">
      <c r="A101" s="84"/>
      <c r="B101" s="84"/>
      <c r="C101" s="84"/>
      <c r="D101" s="84"/>
    </row>
    <row r="102" spans="1:4" s="42" customFormat="1" x14ac:dyDescent="0.2">
      <c r="A102" s="84"/>
      <c r="B102" s="84"/>
      <c r="C102" s="84"/>
      <c r="D102" s="84"/>
    </row>
    <row r="103" spans="1:4" s="42" customFormat="1" x14ac:dyDescent="0.2">
      <c r="A103" s="84"/>
      <c r="B103" s="84"/>
      <c r="C103" s="84"/>
      <c r="D103" s="84"/>
    </row>
    <row r="104" spans="1:4" s="42" customFormat="1" x14ac:dyDescent="0.2">
      <c r="A104" s="84"/>
      <c r="B104" s="84"/>
      <c r="C104" s="84"/>
      <c r="D104" s="84"/>
    </row>
    <row r="105" spans="1:4" s="42" customFormat="1" x14ac:dyDescent="0.2">
      <c r="A105" s="84"/>
      <c r="B105" s="84"/>
      <c r="C105" s="84"/>
      <c r="D105" s="84"/>
    </row>
    <row r="106" spans="1:4" s="42" customFormat="1" x14ac:dyDescent="0.2">
      <c r="A106" s="84"/>
      <c r="B106" s="84"/>
      <c r="C106" s="84"/>
      <c r="D106" s="84"/>
    </row>
    <row r="107" spans="1:4" s="42" customFormat="1" x14ac:dyDescent="0.2">
      <c r="A107" s="84"/>
      <c r="B107" s="84"/>
      <c r="C107" s="84"/>
      <c r="D107" s="84"/>
    </row>
    <row r="108" spans="1:4" s="42" customFormat="1" x14ac:dyDescent="0.2">
      <c r="A108" s="84"/>
      <c r="B108" s="84"/>
      <c r="C108" s="84"/>
      <c r="D108" s="84"/>
    </row>
    <row r="109" spans="1:4" s="42" customFormat="1" x14ac:dyDescent="0.2">
      <c r="A109" s="84"/>
      <c r="B109" s="84"/>
      <c r="C109" s="84"/>
      <c r="D109" s="84"/>
    </row>
    <row r="110" spans="1:4" s="42" customFormat="1" x14ac:dyDescent="0.2">
      <c r="A110" s="84"/>
      <c r="B110" s="84"/>
      <c r="C110" s="84"/>
      <c r="D110" s="84"/>
    </row>
    <row r="111" spans="1:4" s="42" customFormat="1" x14ac:dyDescent="0.2">
      <c r="A111" s="84"/>
      <c r="B111" s="84"/>
      <c r="C111" s="84"/>
      <c r="D111" s="84"/>
    </row>
    <row r="112" spans="1:4" s="42" customFormat="1" x14ac:dyDescent="0.2">
      <c r="A112" s="84"/>
      <c r="B112" s="84"/>
      <c r="C112" s="84"/>
      <c r="D112" s="84"/>
    </row>
    <row r="113" spans="1:4" s="42" customFormat="1" x14ac:dyDescent="0.2">
      <c r="A113" s="84"/>
      <c r="B113" s="84"/>
      <c r="C113" s="84"/>
      <c r="D113" s="84"/>
    </row>
    <row r="114" spans="1:4" s="42" customFormat="1" x14ac:dyDescent="0.2">
      <c r="A114" s="84"/>
      <c r="B114" s="84"/>
      <c r="C114" s="84"/>
      <c r="D114" s="84"/>
    </row>
    <row r="115" spans="1:4" s="42" customFormat="1" x14ac:dyDescent="0.2">
      <c r="A115" s="84"/>
      <c r="B115" s="84"/>
      <c r="C115" s="84"/>
      <c r="D115" s="84"/>
    </row>
    <row r="116" spans="1:4" s="42" customFormat="1" x14ac:dyDescent="0.2">
      <c r="A116" s="84"/>
      <c r="B116" s="84"/>
      <c r="C116" s="84"/>
      <c r="D116" s="84"/>
    </row>
    <row r="117" spans="1:4" s="42" customFormat="1" x14ac:dyDescent="0.2">
      <c r="A117" s="84"/>
      <c r="B117" s="84"/>
      <c r="C117" s="84"/>
      <c r="D117" s="84"/>
    </row>
    <row r="118" spans="1:4" s="42" customFormat="1" x14ac:dyDescent="0.2">
      <c r="A118" s="84"/>
      <c r="B118" s="84"/>
      <c r="C118" s="84"/>
      <c r="D118" s="84"/>
    </row>
    <row r="119" spans="1:4" s="42" customFormat="1" x14ac:dyDescent="0.2">
      <c r="A119" s="84"/>
      <c r="B119" s="84"/>
      <c r="C119" s="84"/>
      <c r="D119" s="84"/>
    </row>
    <row r="120" spans="1:4" s="42" customFormat="1" x14ac:dyDescent="0.2">
      <c r="A120" s="84"/>
      <c r="B120" s="84"/>
      <c r="C120" s="84"/>
      <c r="D120" s="84"/>
    </row>
    <row r="121" spans="1:4" s="42" customFormat="1" x14ac:dyDescent="0.2">
      <c r="A121" s="84"/>
      <c r="B121" s="84"/>
      <c r="C121" s="84"/>
      <c r="D121" s="84"/>
    </row>
    <row r="122" spans="1:4" s="42" customFormat="1" x14ac:dyDescent="0.2">
      <c r="A122" s="84"/>
      <c r="B122" s="84"/>
      <c r="C122" s="84"/>
      <c r="D122" s="84"/>
    </row>
    <row r="123" spans="1:4" s="42" customFormat="1" x14ac:dyDescent="0.2">
      <c r="A123" s="84"/>
      <c r="B123" s="84"/>
      <c r="C123" s="84"/>
      <c r="D123" s="84"/>
    </row>
    <row r="124" spans="1:4" s="42" customFormat="1" x14ac:dyDescent="0.2">
      <c r="A124" s="84"/>
      <c r="B124" s="84"/>
      <c r="C124" s="84"/>
      <c r="D124" s="84"/>
    </row>
    <row r="125" spans="1:4" s="42" customFormat="1" x14ac:dyDescent="0.2">
      <c r="A125" s="84"/>
      <c r="B125" s="84"/>
      <c r="C125" s="84"/>
      <c r="D125" s="84"/>
    </row>
    <row r="126" spans="1:4" s="42" customFormat="1" x14ac:dyDescent="0.2">
      <c r="A126" s="84"/>
      <c r="B126" s="84"/>
      <c r="C126" s="84"/>
      <c r="D126" s="84"/>
    </row>
    <row r="127" spans="1:4" s="42" customFormat="1" x14ac:dyDescent="0.2">
      <c r="A127" s="84"/>
      <c r="B127" s="84"/>
      <c r="C127" s="84"/>
      <c r="D127" s="84"/>
    </row>
    <row r="128" spans="1:4" s="42" customFormat="1" x14ac:dyDescent="0.2">
      <c r="A128" s="84"/>
      <c r="B128" s="84"/>
      <c r="C128" s="84"/>
      <c r="D128" s="84"/>
    </row>
    <row r="129" spans="1:4" s="42" customFormat="1" x14ac:dyDescent="0.2">
      <c r="A129" s="84"/>
      <c r="B129" s="84"/>
      <c r="C129" s="84"/>
      <c r="D129" s="84"/>
    </row>
    <row r="130" spans="1:4" s="42" customFormat="1" x14ac:dyDescent="0.2">
      <c r="A130" s="84"/>
      <c r="B130" s="84"/>
      <c r="C130" s="84"/>
      <c r="D130" s="84"/>
    </row>
    <row r="131" spans="1:4" s="42" customFormat="1" x14ac:dyDescent="0.2">
      <c r="A131" s="84"/>
      <c r="B131" s="84"/>
      <c r="C131" s="84"/>
      <c r="D131" s="84"/>
    </row>
    <row r="132" spans="1:4" s="42" customFormat="1" x14ac:dyDescent="0.2">
      <c r="A132" s="84"/>
      <c r="B132" s="84"/>
      <c r="C132" s="84"/>
      <c r="D132" s="84"/>
    </row>
    <row r="133" spans="1:4" s="42" customFormat="1" x14ac:dyDescent="0.2">
      <c r="A133" s="84"/>
      <c r="B133" s="84"/>
      <c r="C133" s="84"/>
      <c r="D133" s="84"/>
    </row>
    <row r="134" spans="1:4" s="42" customFormat="1" x14ac:dyDescent="0.2">
      <c r="A134" s="84"/>
      <c r="B134" s="84"/>
      <c r="C134" s="84"/>
      <c r="D134" s="84"/>
    </row>
    <row r="135" spans="1:4" s="42" customFormat="1" x14ac:dyDescent="0.2">
      <c r="A135" s="84"/>
      <c r="B135" s="84"/>
      <c r="C135" s="84"/>
      <c r="D135" s="84"/>
    </row>
    <row r="136" spans="1:4" s="42" customFormat="1" x14ac:dyDescent="0.2">
      <c r="A136" s="84"/>
      <c r="B136" s="84"/>
      <c r="C136" s="84"/>
      <c r="D136" s="84"/>
    </row>
    <row r="137" spans="1:4" s="42" customFormat="1" x14ac:dyDescent="0.2">
      <c r="A137" s="84"/>
      <c r="B137" s="84"/>
      <c r="C137" s="84"/>
      <c r="D137" s="84"/>
    </row>
    <row r="138" spans="1:4" s="42" customFormat="1" x14ac:dyDescent="0.2">
      <c r="A138" s="84"/>
      <c r="B138" s="84"/>
      <c r="C138" s="84"/>
      <c r="D138" s="84"/>
    </row>
    <row r="139" spans="1:4" s="42" customFormat="1" x14ac:dyDescent="0.2">
      <c r="A139" s="84"/>
      <c r="B139" s="84"/>
      <c r="C139" s="84"/>
      <c r="D139" s="84"/>
    </row>
    <row r="140" spans="1:4" s="42" customFormat="1" x14ac:dyDescent="0.2">
      <c r="A140" s="84"/>
      <c r="B140" s="84"/>
      <c r="C140" s="84"/>
      <c r="D140" s="84"/>
    </row>
    <row r="141" spans="1:4" s="42" customFormat="1" x14ac:dyDescent="0.2">
      <c r="A141" s="84"/>
      <c r="B141" s="84"/>
      <c r="C141" s="84"/>
      <c r="D141" s="84"/>
    </row>
    <row r="142" spans="1:4" s="42" customFormat="1" x14ac:dyDescent="0.2">
      <c r="A142" s="84"/>
      <c r="B142" s="84"/>
      <c r="C142" s="84"/>
      <c r="D142" s="84"/>
    </row>
    <row r="143" spans="1:4" s="42" customFormat="1" x14ac:dyDescent="0.2">
      <c r="A143" s="84"/>
      <c r="B143" s="84"/>
      <c r="C143" s="84"/>
      <c r="D143" s="84"/>
    </row>
    <row r="144" spans="1:4" s="42" customFormat="1" x14ac:dyDescent="0.2">
      <c r="A144" s="84"/>
      <c r="B144" s="84"/>
      <c r="C144" s="84"/>
      <c r="D144" s="84"/>
    </row>
    <row r="145" spans="1:4" s="42" customFormat="1" x14ac:dyDescent="0.2">
      <c r="A145" s="84"/>
      <c r="B145" s="84"/>
      <c r="C145" s="84"/>
      <c r="D145" s="84"/>
    </row>
    <row r="146" spans="1:4" s="42" customFormat="1" x14ac:dyDescent="0.2">
      <c r="A146" s="84"/>
      <c r="B146" s="84"/>
      <c r="C146" s="84"/>
      <c r="D146" s="84"/>
    </row>
    <row r="147" spans="1:4" s="42" customFormat="1" x14ac:dyDescent="0.2">
      <c r="A147" s="84"/>
      <c r="B147" s="84"/>
      <c r="C147" s="84"/>
      <c r="D147" s="84"/>
    </row>
    <row r="148" spans="1:4" s="42" customFormat="1" x14ac:dyDescent="0.2">
      <c r="A148" s="84"/>
      <c r="B148" s="84"/>
      <c r="C148" s="84"/>
      <c r="D148" s="84"/>
    </row>
    <row r="149" spans="1:4" s="42" customFormat="1" x14ac:dyDescent="0.2">
      <c r="A149" s="84"/>
      <c r="B149" s="84"/>
      <c r="C149" s="84"/>
      <c r="D149" s="84"/>
    </row>
    <row r="150" spans="1:4" s="42" customFormat="1" x14ac:dyDescent="0.2">
      <c r="A150" s="84"/>
      <c r="B150" s="84"/>
      <c r="C150" s="84"/>
      <c r="D150" s="84"/>
    </row>
    <row r="151" spans="1:4" s="42" customFormat="1" x14ac:dyDescent="0.2">
      <c r="A151" s="84"/>
      <c r="B151" s="84"/>
      <c r="C151" s="84"/>
      <c r="D151" s="84"/>
    </row>
    <row r="152" spans="1:4" s="42" customFormat="1" x14ac:dyDescent="0.2">
      <c r="A152" s="84"/>
      <c r="B152" s="84"/>
      <c r="C152" s="84"/>
      <c r="D152" s="84"/>
    </row>
    <row r="153" spans="1:4" s="42" customFormat="1" x14ac:dyDescent="0.2">
      <c r="A153" s="84"/>
      <c r="B153" s="84"/>
      <c r="C153" s="84"/>
      <c r="D153" s="84"/>
    </row>
    <row r="154" spans="1:4" s="42" customFormat="1" x14ac:dyDescent="0.2">
      <c r="A154" s="84"/>
      <c r="B154" s="84"/>
      <c r="C154" s="84"/>
      <c r="D154" s="84"/>
    </row>
    <row r="155" spans="1:4" s="42" customFormat="1" x14ac:dyDescent="0.2">
      <c r="A155" s="84"/>
      <c r="B155" s="84"/>
      <c r="C155" s="84"/>
      <c r="D155" s="84"/>
    </row>
    <row r="156" spans="1:4" s="42" customFormat="1" x14ac:dyDescent="0.2">
      <c r="A156" s="84"/>
      <c r="B156" s="84"/>
      <c r="C156" s="84"/>
      <c r="D156" s="84"/>
    </row>
    <row r="157" spans="1:4" s="42" customFormat="1" x14ac:dyDescent="0.2">
      <c r="A157" s="84"/>
      <c r="B157" s="84"/>
      <c r="C157" s="84"/>
      <c r="D157" s="84"/>
    </row>
    <row r="158" spans="1:4" s="42" customFormat="1" x14ac:dyDescent="0.2">
      <c r="A158" s="84"/>
      <c r="B158" s="84"/>
      <c r="C158" s="84"/>
      <c r="D158" s="84"/>
    </row>
    <row r="159" spans="1:4" s="42" customFormat="1" x14ac:dyDescent="0.2">
      <c r="A159" s="84"/>
      <c r="B159" s="84"/>
      <c r="C159" s="84"/>
      <c r="D159" s="84"/>
    </row>
    <row r="160" spans="1:4" s="42" customFormat="1" x14ac:dyDescent="0.2">
      <c r="A160" s="84"/>
      <c r="B160" s="84"/>
      <c r="C160" s="84"/>
      <c r="D160" s="84"/>
    </row>
    <row r="161" spans="1:4" s="42" customFormat="1" x14ac:dyDescent="0.2">
      <c r="A161" s="84"/>
      <c r="B161" s="84"/>
      <c r="C161" s="84"/>
      <c r="D161" s="84"/>
    </row>
    <row r="162" spans="1:4" s="42" customFormat="1" x14ac:dyDescent="0.2">
      <c r="A162" s="84"/>
      <c r="B162" s="84"/>
      <c r="C162" s="84"/>
      <c r="D162" s="84"/>
    </row>
    <row r="163" spans="1:4" s="42" customFormat="1" x14ac:dyDescent="0.2">
      <c r="A163" s="84"/>
      <c r="B163" s="84"/>
      <c r="C163" s="84"/>
      <c r="D163" s="84"/>
    </row>
    <row r="164" spans="1:4" s="42" customFormat="1" x14ac:dyDescent="0.2">
      <c r="A164" s="84"/>
      <c r="B164" s="84"/>
      <c r="C164" s="84"/>
      <c r="D164" s="84"/>
    </row>
    <row r="165" spans="1:4" s="42" customFormat="1" x14ac:dyDescent="0.2">
      <c r="A165" s="84"/>
      <c r="B165" s="84"/>
      <c r="C165" s="84"/>
      <c r="D165" s="84"/>
    </row>
    <row r="166" spans="1:4" s="42" customFormat="1" x14ac:dyDescent="0.2">
      <c r="A166" s="84"/>
      <c r="B166" s="84"/>
      <c r="C166" s="84"/>
      <c r="D166" s="84"/>
    </row>
    <row r="167" spans="1:4" s="42" customFormat="1" x14ac:dyDescent="0.2">
      <c r="A167" s="84"/>
      <c r="B167" s="84"/>
      <c r="C167" s="84"/>
      <c r="D167" s="84"/>
    </row>
    <row r="168" spans="1:4" s="42" customFormat="1" x14ac:dyDescent="0.2">
      <c r="A168" s="84"/>
      <c r="B168" s="84"/>
      <c r="C168" s="84"/>
      <c r="D168" s="84"/>
    </row>
    <row r="169" spans="1:4" s="42" customFormat="1" x14ac:dyDescent="0.2">
      <c r="A169" s="84"/>
      <c r="B169" s="84"/>
      <c r="C169" s="84"/>
      <c r="D169" s="84"/>
    </row>
    <row r="170" spans="1:4" s="42" customFormat="1" x14ac:dyDescent="0.2">
      <c r="A170" s="84"/>
      <c r="B170" s="84"/>
      <c r="C170" s="84"/>
      <c r="D170" s="84"/>
    </row>
    <row r="171" spans="1:4" s="42" customFormat="1" x14ac:dyDescent="0.2">
      <c r="A171" s="84"/>
      <c r="B171" s="84"/>
      <c r="C171" s="84"/>
      <c r="D171" s="84"/>
    </row>
    <row r="172" spans="1:4" s="42" customFormat="1" x14ac:dyDescent="0.2">
      <c r="A172" s="84"/>
      <c r="B172" s="84"/>
      <c r="C172" s="84"/>
      <c r="D172" s="84"/>
    </row>
    <row r="173" spans="1:4" s="42" customFormat="1" x14ac:dyDescent="0.2">
      <c r="A173" s="84"/>
      <c r="B173" s="84"/>
      <c r="C173" s="84"/>
      <c r="D173" s="84"/>
    </row>
    <row r="174" spans="1:4" s="42" customFormat="1" x14ac:dyDescent="0.2">
      <c r="A174" s="84"/>
      <c r="B174" s="84"/>
      <c r="C174" s="84"/>
      <c r="D174" s="84"/>
    </row>
    <row r="175" spans="1:4" s="42" customFormat="1" x14ac:dyDescent="0.2">
      <c r="A175" s="84"/>
      <c r="B175" s="84"/>
      <c r="C175" s="84"/>
      <c r="D175" s="84"/>
    </row>
    <row r="176" spans="1:4" s="42" customFormat="1" x14ac:dyDescent="0.2">
      <c r="A176" s="84"/>
      <c r="B176" s="84"/>
      <c r="C176" s="84"/>
      <c r="D176" s="84"/>
    </row>
    <row r="177" spans="1:4" s="42" customFormat="1" x14ac:dyDescent="0.2">
      <c r="A177" s="84"/>
      <c r="B177" s="84"/>
      <c r="C177" s="84"/>
      <c r="D177" s="84"/>
    </row>
    <row r="178" spans="1:4" s="42" customFormat="1" x14ac:dyDescent="0.2">
      <c r="A178" s="84"/>
      <c r="B178" s="84"/>
      <c r="C178" s="84"/>
      <c r="D178" s="84"/>
    </row>
    <row r="179" spans="1:4" s="42" customFormat="1" x14ac:dyDescent="0.2">
      <c r="A179" s="84"/>
      <c r="B179" s="84"/>
      <c r="C179" s="84"/>
      <c r="D179" s="84"/>
    </row>
    <row r="180" spans="1:4" s="42" customFormat="1" x14ac:dyDescent="0.2">
      <c r="A180" s="84"/>
      <c r="B180" s="84"/>
      <c r="C180" s="84"/>
      <c r="D180" s="84"/>
    </row>
    <row r="181" spans="1:4" s="42" customFormat="1" x14ac:dyDescent="0.2">
      <c r="A181" s="84"/>
      <c r="B181" s="84"/>
      <c r="C181" s="84"/>
      <c r="D181" s="84"/>
    </row>
    <row r="182" spans="1:4" s="42" customFormat="1" x14ac:dyDescent="0.2">
      <c r="A182" s="84"/>
      <c r="B182" s="84"/>
      <c r="C182" s="84"/>
      <c r="D182" s="84"/>
    </row>
    <row r="183" spans="1:4" s="42" customFormat="1" x14ac:dyDescent="0.2">
      <c r="A183" s="84"/>
      <c r="B183" s="84"/>
      <c r="C183" s="84"/>
      <c r="D183" s="84"/>
    </row>
    <row r="184" spans="1:4" s="42" customFormat="1" x14ac:dyDescent="0.2">
      <c r="A184" s="84"/>
      <c r="B184" s="84"/>
      <c r="C184" s="84"/>
      <c r="D184" s="84"/>
    </row>
    <row r="185" spans="1:4" s="42" customFormat="1" x14ac:dyDescent="0.2">
      <c r="A185" s="84"/>
      <c r="B185" s="84"/>
      <c r="C185" s="84"/>
      <c r="D185" s="84"/>
    </row>
    <row r="186" spans="1:4" s="42" customFormat="1" x14ac:dyDescent="0.2">
      <c r="A186" s="84"/>
      <c r="B186" s="84"/>
      <c r="C186" s="84"/>
      <c r="D186" s="84"/>
    </row>
    <row r="187" spans="1:4" s="42" customFormat="1" x14ac:dyDescent="0.2">
      <c r="A187" s="84"/>
      <c r="B187" s="84"/>
      <c r="C187" s="84"/>
      <c r="D187" s="84"/>
    </row>
    <row r="188" spans="1:4" s="42" customFormat="1" x14ac:dyDescent="0.2">
      <c r="A188" s="84"/>
      <c r="B188" s="84"/>
      <c r="C188" s="84"/>
      <c r="D188" s="84"/>
    </row>
    <row r="189" spans="1:4" s="42" customFormat="1" x14ac:dyDescent="0.2">
      <c r="A189" s="84"/>
      <c r="B189" s="84"/>
      <c r="C189" s="84"/>
      <c r="D189" s="84"/>
    </row>
    <row r="190" spans="1:4" s="42" customFormat="1" x14ac:dyDescent="0.2">
      <c r="A190" s="84"/>
      <c r="B190" s="84"/>
      <c r="C190" s="84"/>
      <c r="D190" s="84"/>
    </row>
    <row r="191" spans="1:4" s="42" customFormat="1" x14ac:dyDescent="0.2">
      <c r="A191" s="84"/>
      <c r="B191" s="84"/>
      <c r="C191" s="84"/>
      <c r="D191" s="84"/>
    </row>
    <row r="192" spans="1:4" s="42" customFormat="1" x14ac:dyDescent="0.2">
      <c r="A192" s="84"/>
      <c r="B192" s="84"/>
      <c r="C192" s="84"/>
      <c r="D192" s="84"/>
    </row>
    <row r="193" spans="1:4" s="42" customFormat="1" x14ac:dyDescent="0.2">
      <c r="A193" s="84"/>
      <c r="B193" s="84"/>
      <c r="C193" s="84"/>
      <c r="D193" s="84"/>
    </row>
    <row r="194" spans="1:4" s="42" customFormat="1" x14ac:dyDescent="0.2">
      <c r="A194" s="84"/>
      <c r="B194" s="84"/>
      <c r="C194" s="84"/>
      <c r="D194" s="84"/>
    </row>
    <row r="195" spans="1:4" s="42" customFormat="1" x14ac:dyDescent="0.2">
      <c r="A195" s="84"/>
      <c r="B195" s="84"/>
      <c r="C195" s="84"/>
      <c r="D195" s="84"/>
    </row>
    <row r="196" spans="1:4" s="42" customFormat="1" x14ac:dyDescent="0.2">
      <c r="A196" s="84"/>
      <c r="B196" s="84"/>
      <c r="C196" s="84"/>
      <c r="D196" s="84"/>
    </row>
    <row r="197" spans="1:4" s="42" customFormat="1" x14ac:dyDescent="0.2">
      <c r="A197" s="84"/>
      <c r="B197" s="84"/>
      <c r="C197" s="84"/>
      <c r="D197" s="84"/>
    </row>
    <row r="198" spans="1:4" s="42" customFormat="1" x14ac:dyDescent="0.2">
      <c r="A198" s="84"/>
      <c r="B198" s="84"/>
      <c r="C198" s="84"/>
      <c r="D198" s="84"/>
    </row>
    <row r="199" spans="1:4" s="42" customFormat="1" x14ac:dyDescent="0.2">
      <c r="A199" s="84"/>
      <c r="B199" s="84"/>
      <c r="C199" s="84"/>
      <c r="D199" s="84"/>
    </row>
    <row r="200" spans="1:4" s="42" customFormat="1" x14ac:dyDescent="0.2">
      <c r="A200" s="84"/>
      <c r="B200" s="84"/>
      <c r="C200" s="84"/>
      <c r="D200" s="84"/>
    </row>
    <row r="201" spans="1:4" s="42" customFormat="1" x14ac:dyDescent="0.2">
      <c r="A201" s="84"/>
      <c r="B201" s="84"/>
      <c r="C201" s="84"/>
      <c r="D201" s="84"/>
    </row>
    <row r="202" spans="1:4" s="42" customFormat="1" x14ac:dyDescent="0.2">
      <c r="A202" s="84"/>
      <c r="B202" s="84"/>
      <c r="C202" s="84"/>
      <c r="D202" s="84"/>
    </row>
    <row r="203" spans="1:4" s="42" customFormat="1" x14ac:dyDescent="0.2">
      <c r="A203" s="84"/>
      <c r="B203" s="84"/>
      <c r="C203" s="84"/>
      <c r="D203" s="84"/>
    </row>
    <row r="204" spans="1:4" s="42" customFormat="1" x14ac:dyDescent="0.2">
      <c r="A204" s="84"/>
      <c r="B204" s="84"/>
      <c r="C204" s="84"/>
      <c r="D204" s="84"/>
    </row>
    <row r="205" spans="1:4" s="42" customFormat="1" x14ac:dyDescent="0.2">
      <c r="A205" s="84"/>
      <c r="B205" s="84"/>
      <c r="C205" s="84"/>
      <c r="D205" s="84"/>
    </row>
    <row r="206" spans="1:4" s="42" customFormat="1" x14ac:dyDescent="0.2">
      <c r="A206" s="84"/>
      <c r="B206" s="84"/>
      <c r="C206" s="84"/>
      <c r="D206" s="84"/>
    </row>
    <row r="207" spans="1:4" s="42" customFormat="1" x14ac:dyDescent="0.2">
      <c r="A207" s="84"/>
      <c r="B207" s="84"/>
      <c r="C207" s="84"/>
      <c r="D207" s="84"/>
    </row>
    <row r="208" spans="1:4" s="42" customFormat="1" x14ac:dyDescent="0.2">
      <c r="A208" s="84"/>
      <c r="B208" s="84"/>
      <c r="C208" s="84"/>
      <c r="D208" s="84"/>
    </row>
    <row r="209" spans="1:4" s="42" customFormat="1" x14ac:dyDescent="0.2">
      <c r="A209" s="84"/>
      <c r="B209" s="84"/>
      <c r="C209" s="84"/>
      <c r="D209" s="84"/>
    </row>
    <row r="210" spans="1:4" s="42" customFormat="1" x14ac:dyDescent="0.2">
      <c r="A210" s="84"/>
      <c r="B210" s="84"/>
      <c r="C210" s="84"/>
      <c r="D210" s="84"/>
    </row>
    <row r="211" spans="1:4" s="42" customFormat="1" x14ac:dyDescent="0.2">
      <c r="A211" s="84"/>
      <c r="B211" s="84"/>
      <c r="C211" s="84"/>
      <c r="D211" s="84"/>
    </row>
    <row r="212" spans="1:4" s="42" customFormat="1" x14ac:dyDescent="0.2">
      <c r="A212" s="84"/>
      <c r="B212" s="84"/>
      <c r="C212" s="84"/>
      <c r="D212" s="84"/>
    </row>
    <row r="213" spans="1:4" s="42" customFormat="1" x14ac:dyDescent="0.2">
      <c r="A213" s="84"/>
      <c r="B213" s="84"/>
      <c r="C213" s="84"/>
      <c r="D213" s="84"/>
    </row>
    <row r="214" spans="1:4" s="42" customFormat="1" x14ac:dyDescent="0.2">
      <c r="A214" s="84"/>
      <c r="B214" s="84"/>
      <c r="C214" s="84"/>
      <c r="D214" s="84"/>
    </row>
    <row r="215" spans="1:4" s="42" customFormat="1" x14ac:dyDescent="0.2">
      <c r="A215" s="84"/>
      <c r="B215" s="84"/>
      <c r="C215" s="84"/>
      <c r="D215" s="84"/>
    </row>
    <row r="216" spans="1:4" s="42" customFormat="1" x14ac:dyDescent="0.2">
      <c r="A216" s="84"/>
      <c r="B216" s="84"/>
      <c r="C216" s="84"/>
      <c r="D216" s="84"/>
    </row>
    <row r="217" spans="1:4" s="42" customFormat="1" x14ac:dyDescent="0.2">
      <c r="A217" s="84"/>
      <c r="B217" s="84"/>
      <c r="C217" s="84"/>
      <c r="D217" s="84"/>
    </row>
    <row r="218" spans="1:4" s="42" customFormat="1" x14ac:dyDescent="0.2">
      <c r="A218" s="84"/>
      <c r="B218" s="84"/>
      <c r="C218" s="84"/>
      <c r="D218" s="84"/>
    </row>
    <row r="219" spans="1:4" s="42" customFormat="1" x14ac:dyDescent="0.2">
      <c r="A219" s="84"/>
      <c r="B219" s="84"/>
      <c r="C219" s="84"/>
      <c r="D219" s="84"/>
    </row>
    <row r="220" spans="1:4" s="42" customFormat="1" x14ac:dyDescent="0.2">
      <c r="A220" s="84"/>
      <c r="B220" s="84"/>
      <c r="C220" s="84"/>
      <c r="D220" s="84"/>
    </row>
    <row r="221" spans="1:4" s="42" customFormat="1" x14ac:dyDescent="0.2">
      <c r="A221" s="84"/>
      <c r="B221" s="84"/>
      <c r="C221" s="84"/>
      <c r="D221" s="84"/>
    </row>
    <row r="222" spans="1:4" s="42" customFormat="1" x14ac:dyDescent="0.2">
      <c r="A222" s="84"/>
      <c r="B222" s="84"/>
      <c r="C222" s="84"/>
      <c r="D222" s="84"/>
    </row>
    <row r="223" spans="1:4" s="42" customFormat="1" x14ac:dyDescent="0.2">
      <c r="A223" s="84"/>
      <c r="B223" s="84"/>
      <c r="C223" s="84"/>
      <c r="D223" s="84"/>
    </row>
    <row r="224" spans="1:4" s="42" customFormat="1" x14ac:dyDescent="0.2">
      <c r="A224" s="84"/>
      <c r="B224" s="84"/>
      <c r="C224" s="84"/>
      <c r="D224" s="84"/>
    </row>
    <row r="225" spans="1:4" s="42" customFormat="1" x14ac:dyDescent="0.2">
      <c r="A225" s="84"/>
      <c r="B225" s="84"/>
      <c r="C225" s="84"/>
      <c r="D225" s="84"/>
    </row>
    <row r="226" spans="1:4" s="42" customFormat="1" x14ac:dyDescent="0.2">
      <c r="A226" s="84"/>
      <c r="B226" s="84"/>
      <c r="C226" s="84"/>
      <c r="D226" s="84"/>
    </row>
    <row r="227" spans="1:4" s="42" customFormat="1" x14ac:dyDescent="0.2">
      <c r="A227" s="84"/>
      <c r="B227" s="84"/>
      <c r="C227" s="84"/>
      <c r="D227" s="84"/>
    </row>
    <row r="228" spans="1:4" s="42" customFormat="1" x14ac:dyDescent="0.2">
      <c r="A228" s="84"/>
      <c r="B228" s="84"/>
      <c r="C228" s="84"/>
      <c r="D228" s="84"/>
    </row>
    <row r="229" spans="1:4" s="42" customFormat="1" x14ac:dyDescent="0.2">
      <c r="A229" s="84"/>
      <c r="B229" s="84"/>
      <c r="C229" s="84"/>
      <c r="D229" s="84"/>
    </row>
    <row r="230" spans="1:4" s="42" customFormat="1" x14ac:dyDescent="0.2">
      <c r="A230" s="84"/>
      <c r="B230" s="84"/>
      <c r="C230" s="84"/>
      <c r="D230" s="84"/>
    </row>
    <row r="231" spans="1:4" s="42" customFormat="1" x14ac:dyDescent="0.2">
      <c r="A231" s="84"/>
      <c r="B231" s="84"/>
      <c r="C231" s="84"/>
      <c r="D231" s="84"/>
    </row>
    <row r="232" spans="1:4" s="42" customFormat="1" x14ac:dyDescent="0.2">
      <c r="A232" s="84"/>
      <c r="B232" s="84"/>
      <c r="C232" s="84"/>
      <c r="D232" s="84"/>
    </row>
    <row r="233" spans="1:4" s="42" customFormat="1" x14ac:dyDescent="0.2">
      <c r="A233" s="84"/>
      <c r="B233" s="84"/>
      <c r="C233" s="84"/>
      <c r="D233" s="84"/>
    </row>
    <row r="234" spans="1:4" s="42" customFormat="1" x14ac:dyDescent="0.2">
      <c r="A234" s="84"/>
      <c r="B234" s="84"/>
      <c r="C234" s="84"/>
      <c r="D234" s="84"/>
    </row>
    <row r="235" spans="1:4" s="42" customFormat="1" x14ac:dyDescent="0.2">
      <c r="A235" s="84"/>
      <c r="B235" s="84"/>
      <c r="C235" s="84"/>
      <c r="D235" s="84"/>
    </row>
    <row r="236" spans="1:4" s="42" customFormat="1" x14ac:dyDescent="0.2">
      <c r="A236" s="84"/>
      <c r="B236" s="84"/>
      <c r="C236" s="84"/>
      <c r="D236" s="84"/>
    </row>
    <row r="237" spans="1:4" s="42" customFormat="1" x14ac:dyDescent="0.2">
      <c r="A237" s="84"/>
      <c r="B237" s="84"/>
      <c r="C237" s="84"/>
      <c r="D237" s="84"/>
    </row>
    <row r="238" spans="1:4" s="42" customFormat="1" x14ac:dyDescent="0.2">
      <c r="A238" s="84"/>
      <c r="B238" s="84"/>
      <c r="C238" s="84"/>
      <c r="D238" s="84"/>
    </row>
    <row r="239" spans="1:4" s="42" customFormat="1" x14ac:dyDescent="0.2">
      <c r="A239" s="84"/>
      <c r="B239" s="84"/>
      <c r="C239" s="84"/>
      <c r="D239" s="84"/>
    </row>
    <row r="240" spans="1:4" s="42" customFormat="1" x14ac:dyDescent="0.2">
      <c r="A240" s="84"/>
      <c r="B240" s="84"/>
      <c r="C240" s="84"/>
      <c r="D240" s="84"/>
    </row>
    <row r="241" spans="1:4" s="42" customFormat="1" x14ac:dyDescent="0.2">
      <c r="A241" s="84"/>
      <c r="B241" s="84"/>
      <c r="C241" s="84"/>
      <c r="D241" s="84"/>
    </row>
    <row r="242" spans="1:4" s="42" customFormat="1" x14ac:dyDescent="0.2">
      <c r="A242" s="84"/>
      <c r="B242" s="84"/>
      <c r="C242" s="84"/>
      <c r="D242" s="84"/>
    </row>
    <row r="243" spans="1:4" s="42" customFormat="1" x14ac:dyDescent="0.2">
      <c r="A243" s="84"/>
      <c r="B243" s="84"/>
      <c r="C243" s="84"/>
      <c r="D243" s="84"/>
    </row>
    <row r="244" spans="1:4" s="42" customFormat="1" x14ac:dyDescent="0.2">
      <c r="A244" s="84"/>
      <c r="B244" s="84"/>
      <c r="C244" s="84"/>
      <c r="D244" s="84"/>
    </row>
    <row r="245" spans="1:4" s="42" customFormat="1" x14ac:dyDescent="0.2">
      <c r="A245" s="84"/>
      <c r="B245" s="84"/>
      <c r="C245" s="84"/>
      <c r="D245" s="84"/>
    </row>
    <row r="246" spans="1:4" s="42" customFormat="1" x14ac:dyDescent="0.2">
      <c r="A246" s="84"/>
      <c r="B246" s="84"/>
      <c r="C246" s="84"/>
      <c r="D246" s="84"/>
    </row>
    <row r="247" spans="1:4" s="42" customFormat="1" x14ac:dyDescent="0.2">
      <c r="A247" s="84"/>
      <c r="B247" s="84"/>
      <c r="C247" s="84"/>
      <c r="D247" s="84"/>
    </row>
    <row r="248" spans="1:4" s="42" customFormat="1" x14ac:dyDescent="0.2">
      <c r="A248" s="84"/>
      <c r="B248" s="84"/>
      <c r="C248" s="84"/>
      <c r="D248" s="84"/>
    </row>
    <row r="249" spans="1:4" s="42" customFormat="1" x14ac:dyDescent="0.2">
      <c r="A249" s="84"/>
      <c r="B249" s="84"/>
      <c r="C249" s="84"/>
      <c r="D249" s="84"/>
    </row>
    <row r="250" spans="1:4" s="42" customFormat="1" x14ac:dyDescent="0.2">
      <c r="A250" s="84"/>
      <c r="B250" s="84"/>
      <c r="C250" s="84"/>
      <c r="D250" s="84"/>
    </row>
    <row r="251" spans="1:4" s="42" customFormat="1" x14ac:dyDescent="0.2">
      <c r="A251" s="84"/>
      <c r="B251" s="84"/>
      <c r="C251" s="84"/>
      <c r="D251" s="84"/>
    </row>
    <row r="252" spans="1:4" s="42" customFormat="1" x14ac:dyDescent="0.2">
      <c r="A252" s="84"/>
      <c r="B252" s="84"/>
      <c r="C252" s="84"/>
      <c r="D252" s="84"/>
    </row>
    <row r="253" spans="1:4" s="42" customFormat="1" x14ac:dyDescent="0.2">
      <c r="A253" s="84"/>
      <c r="B253" s="84"/>
      <c r="C253" s="84"/>
      <c r="D253" s="84"/>
    </row>
    <row r="254" spans="1:4" s="42" customFormat="1" x14ac:dyDescent="0.2">
      <c r="A254" s="84"/>
      <c r="B254" s="84"/>
      <c r="C254" s="84"/>
      <c r="D254" s="84"/>
    </row>
    <row r="255" spans="1:4" s="42" customFormat="1" x14ac:dyDescent="0.2">
      <c r="A255" s="84"/>
      <c r="B255" s="84"/>
      <c r="C255" s="84"/>
      <c r="D255" s="84"/>
    </row>
    <row r="256" spans="1:4" s="42" customFormat="1" x14ac:dyDescent="0.2">
      <c r="A256" s="84"/>
      <c r="B256" s="84"/>
      <c r="C256" s="84"/>
      <c r="D256" s="84"/>
    </row>
    <row r="257" spans="1:4" s="42" customFormat="1" x14ac:dyDescent="0.2">
      <c r="A257" s="84"/>
      <c r="B257" s="84"/>
      <c r="C257" s="84"/>
      <c r="D257" s="84"/>
    </row>
    <row r="258" spans="1:4" s="42" customFormat="1" x14ac:dyDescent="0.2">
      <c r="A258" s="84"/>
      <c r="B258" s="84"/>
      <c r="C258" s="84"/>
      <c r="D258" s="84"/>
    </row>
    <row r="259" spans="1:4" s="42" customFormat="1" x14ac:dyDescent="0.2">
      <c r="A259" s="84"/>
      <c r="B259" s="84"/>
      <c r="C259" s="84"/>
      <c r="D259" s="84"/>
    </row>
    <row r="260" spans="1:4" s="42" customFormat="1" x14ac:dyDescent="0.2">
      <c r="A260" s="84"/>
      <c r="B260" s="84"/>
      <c r="C260" s="84"/>
      <c r="D260" s="84"/>
    </row>
    <row r="261" spans="1:4" s="42" customFormat="1" x14ac:dyDescent="0.2">
      <c r="A261" s="84"/>
      <c r="B261" s="84"/>
      <c r="C261" s="84"/>
      <c r="D261" s="84"/>
    </row>
    <row r="262" spans="1:4" s="42" customFormat="1" x14ac:dyDescent="0.2">
      <c r="A262" s="84"/>
      <c r="B262" s="84"/>
      <c r="C262" s="84"/>
      <c r="D262" s="84"/>
    </row>
    <row r="263" spans="1:4" s="42" customFormat="1" x14ac:dyDescent="0.2">
      <c r="A263" s="84"/>
      <c r="B263" s="84"/>
      <c r="C263" s="84"/>
      <c r="D263" s="84"/>
    </row>
    <row r="264" spans="1:4" s="42" customFormat="1" x14ac:dyDescent="0.2">
      <c r="A264" s="84"/>
      <c r="B264" s="84"/>
      <c r="C264" s="84"/>
      <c r="D264" s="84"/>
    </row>
    <row r="265" spans="1:4" s="42" customFormat="1" x14ac:dyDescent="0.2">
      <c r="A265" s="84"/>
      <c r="B265" s="84"/>
      <c r="C265" s="84"/>
      <c r="D265" s="84"/>
    </row>
    <row r="266" spans="1:4" s="42" customFormat="1" x14ac:dyDescent="0.2">
      <c r="A266" s="84"/>
      <c r="B266" s="84"/>
      <c r="C266" s="84"/>
      <c r="D266" s="84"/>
    </row>
    <row r="267" spans="1:4" s="42" customFormat="1" x14ac:dyDescent="0.2">
      <c r="A267" s="84"/>
      <c r="B267" s="84"/>
      <c r="C267" s="84"/>
      <c r="D267" s="84"/>
    </row>
    <row r="268" spans="1:4" s="42" customFormat="1" x14ac:dyDescent="0.2">
      <c r="A268" s="84"/>
      <c r="B268" s="84"/>
      <c r="C268" s="84"/>
      <c r="D268" s="84"/>
    </row>
    <row r="269" spans="1:4" s="42" customFormat="1" x14ac:dyDescent="0.2">
      <c r="A269" s="84"/>
      <c r="B269" s="84"/>
      <c r="C269" s="84"/>
      <c r="D269" s="84"/>
    </row>
    <row r="270" spans="1:4" s="42" customFormat="1" x14ac:dyDescent="0.2">
      <c r="A270" s="84"/>
      <c r="B270" s="84"/>
      <c r="C270" s="84"/>
      <c r="D270" s="84"/>
    </row>
    <row r="271" spans="1:4" s="42" customFormat="1" x14ac:dyDescent="0.2">
      <c r="A271" s="84"/>
      <c r="B271" s="84"/>
      <c r="C271" s="84"/>
      <c r="D271" s="84"/>
    </row>
    <row r="272" spans="1:4" s="42" customFormat="1" x14ac:dyDescent="0.2">
      <c r="A272" s="84"/>
      <c r="B272" s="84"/>
      <c r="C272" s="84"/>
      <c r="D272" s="84"/>
    </row>
    <row r="273" spans="1:4" s="42" customFormat="1" x14ac:dyDescent="0.2">
      <c r="A273" s="84"/>
      <c r="B273" s="84"/>
      <c r="C273" s="84"/>
      <c r="D273" s="84"/>
    </row>
    <row r="274" spans="1:4" s="42" customFormat="1" x14ac:dyDescent="0.2">
      <c r="A274" s="84"/>
      <c r="B274" s="84"/>
      <c r="C274" s="84"/>
      <c r="D274" s="84"/>
    </row>
    <row r="275" spans="1:4" s="42" customFormat="1" x14ac:dyDescent="0.2">
      <c r="A275" s="84"/>
      <c r="B275" s="84"/>
      <c r="C275" s="84"/>
      <c r="D275" s="84"/>
    </row>
    <row r="276" spans="1:4" s="42" customFormat="1" x14ac:dyDescent="0.2">
      <c r="A276" s="84"/>
      <c r="B276" s="84"/>
      <c r="C276" s="84"/>
      <c r="D276" s="84"/>
    </row>
    <row r="277" spans="1:4" s="42" customFormat="1" x14ac:dyDescent="0.2">
      <c r="A277" s="84"/>
      <c r="B277" s="84"/>
      <c r="C277" s="84"/>
      <c r="D277" s="84"/>
    </row>
    <row r="278" spans="1:4" s="42" customFormat="1" x14ac:dyDescent="0.2">
      <c r="A278" s="84"/>
      <c r="B278" s="84"/>
      <c r="C278" s="84"/>
      <c r="D278" s="84"/>
    </row>
    <row r="279" spans="1:4" s="42" customFormat="1" x14ac:dyDescent="0.2">
      <c r="A279" s="84"/>
      <c r="B279" s="84"/>
      <c r="C279" s="84"/>
      <c r="D279" s="84"/>
    </row>
    <row r="280" spans="1:4" s="42" customFormat="1" x14ac:dyDescent="0.2">
      <c r="A280" s="84"/>
      <c r="B280" s="84"/>
      <c r="C280" s="84"/>
      <c r="D280" s="84"/>
    </row>
    <row r="281" spans="1:4" s="42" customFormat="1" x14ac:dyDescent="0.2">
      <c r="A281" s="84"/>
      <c r="B281" s="84"/>
      <c r="C281" s="84"/>
      <c r="D281" s="84"/>
    </row>
    <row r="282" spans="1:4" s="42" customFormat="1" x14ac:dyDescent="0.2">
      <c r="A282" s="84"/>
      <c r="B282" s="84"/>
      <c r="C282" s="84"/>
      <c r="D282" s="84"/>
    </row>
    <row r="283" spans="1:4" s="42" customFormat="1" x14ac:dyDescent="0.2">
      <c r="A283" s="84"/>
      <c r="B283" s="84"/>
      <c r="C283" s="84"/>
      <c r="D283" s="84"/>
    </row>
    <row r="284" spans="1:4" s="42" customFormat="1" x14ac:dyDescent="0.2">
      <c r="A284" s="84"/>
      <c r="B284" s="84"/>
      <c r="C284" s="84"/>
      <c r="D284" s="84"/>
    </row>
    <row r="285" spans="1:4" s="42" customFormat="1" x14ac:dyDescent="0.2">
      <c r="A285" s="84"/>
      <c r="B285" s="84"/>
      <c r="C285" s="84"/>
      <c r="D285" s="84"/>
    </row>
    <row r="286" spans="1:4" s="42" customFormat="1" x14ac:dyDescent="0.2">
      <c r="A286" s="84"/>
      <c r="B286" s="84"/>
      <c r="C286" s="84"/>
      <c r="D286" s="84"/>
    </row>
    <row r="287" spans="1:4" s="42" customFormat="1" x14ac:dyDescent="0.2">
      <c r="A287" s="84"/>
      <c r="B287" s="84"/>
      <c r="C287" s="84"/>
      <c r="D287" s="84"/>
    </row>
    <row r="288" spans="1:4" s="42" customFormat="1" x14ac:dyDescent="0.2">
      <c r="A288" s="84"/>
      <c r="B288" s="84"/>
      <c r="C288" s="84"/>
      <c r="D288" s="84"/>
    </row>
    <row r="289" spans="1:4" s="42" customFormat="1" x14ac:dyDescent="0.2">
      <c r="A289" s="84"/>
      <c r="B289" s="84"/>
      <c r="C289" s="84"/>
      <c r="D289" s="84"/>
    </row>
    <row r="290" spans="1:4" s="42" customFormat="1" x14ac:dyDescent="0.2">
      <c r="A290" s="84"/>
      <c r="B290" s="84"/>
      <c r="C290" s="84"/>
      <c r="D290" s="84"/>
    </row>
    <row r="291" spans="1:4" s="42" customFormat="1" x14ac:dyDescent="0.2">
      <c r="A291" s="84"/>
      <c r="B291" s="84"/>
      <c r="C291" s="84"/>
      <c r="D291" s="84"/>
    </row>
    <row r="292" spans="1:4" s="42" customFormat="1" x14ac:dyDescent="0.2">
      <c r="A292" s="84"/>
      <c r="B292" s="84"/>
      <c r="C292" s="84"/>
      <c r="D292" s="84"/>
    </row>
    <row r="293" spans="1:4" s="42" customFormat="1" x14ac:dyDescent="0.2">
      <c r="A293" s="84"/>
      <c r="B293" s="84"/>
      <c r="C293" s="84"/>
      <c r="D293" s="84"/>
    </row>
    <row r="294" spans="1:4" s="42" customFormat="1" x14ac:dyDescent="0.2">
      <c r="A294" s="84"/>
      <c r="B294" s="84"/>
      <c r="C294" s="84"/>
      <c r="D294" s="84"/>
    </row>
    <row r="295" spans="1:4" s="42" customFormat="1" x14ac:dyDescent="0.2">
      <c r="A295" s="84"/>
      <c r="B295" s="84"/>
      <c r="C295" s="84"/>
      <c r="D295" s="84"/>
    </row>
    <row r="296" spans="1:4" s="42" customFormat="1" x14ac:dyDescent="0.2">
      <c r="A296" s="84"/>
      <c r="B296" s="84"/>
      <c r="C296" s="84"/>
      <c r="D296" s="84"/>
    </row>
    <row r="297" spans="1:4" s="42" customFormat="1" x14ac:dyDescent="0.2">
      <c r="A297" s="84"/>
      <c r="B297" s="84"/>
      <c r="C297" s="84"/>
      <c r="D297" s="84"/>
    </row>
    <row r="298" spans="1:4" s="42" customFormat="1" x14ac:dyDescent="0.2">
      <c r="A298" s="84"/>
      <c r="B298" s="84"/>
      <c r="C298" s="84"/>
      <c r="D298" s="84"/>
    </row>
    <row r="299" spans="1:4" s="42" customFormat="1" x14ac:dyDescent="0.2">
      <c r="A299" s="84"/>
      <c r="B299" s="84"/>
      <c r="C299" s="84"/>
      <c r="D299" s="84"/>
    </row>
    <row r="300" spans="1:4" s="42" customFormat="1" x14ac:dyDescent="0.2">
      <c r="A300" s="84"/>
      <c r="B300" s="84"/>
      <c r="C300" s="84"/>
      <c r="D300" s="84"/>
    </row>
    <row r="301" spans="1:4" s="42" customFormat="1" x14ac:dyDescent="0.2">
      <c r="A301" s="84"/>
      <c r="B301" s="84"/>
      <c r="C301" s="84"/>
      <c r="D301" s="84"/>
    </row>
    <row r="302" spans="1:4" s="42" customFormat="1" x14ac:dyDescent="0.2">
      <c r="A302" s="84"/>
      <c r="B302" s="84"/>
      <c r="C302" s="84"/>
      <c r="D302" s="84"/>
    </row>
    <row r="303" spans="1:4" s="42" customFormat="1" x14ac:dyDescent="0.2">
      <c r="A303" s="84"/>
      <c r="B303" s="84"/>
      <c r="C303" s="84"/>
      <c r="D303" s="84"/>
    </row>
    <row r="304" spans="1:4" s="42" customFormat="1" x14ac:dyDescent="0.2">
      <c r="A304" s="84"/>
      <c r="B304" s="84"/>
      <c r="C304" s="84"/>
      <c r="D304" s="84"/>
    </row>
    <row r="305" spans="1:131" s="42" customFormat="1" x14ac:dyDescent="0.2">
      <c r="A305" s="84"/>
      <c r="B305" s="84"/>
      <c r="C305" s="84"/>
      <c r="D305" s="84"/>
    </row>
    <row r="306" spans="1:131" s="42" customFormat="1" x14ac:dyDescent="0.2">
      <c r="A306" s="84"/>
      <c r="B306" s="84"/>
      <c r="C306" s="84"/>
      <c r="D306" s="84"/>
    </row>
    <row r="307" spans="1:131" s="43" customFormat="1" x14ac:dyDescent="0.2">
      <c r="A307" s="41"/>
      <c r="B307" s="41"/>
      <c r="C307" s="41"/>
      <c r="D307" s="41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</row>
    <row r="308" spans="1:131" s="43" customFormat="1" x14ac:dyDescent="0.2">
      <c r="A308" s="41"/>
      <c r="B308" s="41"/>
      <c r="C308" s="41"/>
      <c r="D308" s="41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</row>
    <row r="309" spans="1:131" s="43" customFormat="1" x14ac:dyDescent="0.2">
      <c r="A309" s="41"/>
      <c r="B309" s="41"/>
      <c r="C309" s="41"/>
      <c r="D309" s="41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</row>
    <row r="310" spans="1:131" s="43" customFormat="1" x14ac:dyDescent="0.2">
      <c r="A310" s="41"/>
      <c r="B310" s="41"/>
      <c r="C310" s="41"/>
      <c r="D310" s="41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</row>
    <row r="311" spans="1:131" s="43" customFormat="1" x14ac:dyDescent="0.2">
      <c r="A311" s="41"/>
      <c r="B311" s="41"/>
      <c r="C311" s="41"/>
      <c r="D311" s="41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</row>
    <row r="312" spans="1:131" s="43" customFormat="1" x14ac:dyDescent="0.2">
      <c r="A312" s="41"/>
      <c r="B312" s="41"/>
      <c r="C312" s="41"/>
      <c r="D312" s="41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</row>
    <row r="313" spans="1:131" s="43" customFormat="1" x14ac:dyDescent="0.2">
      <c r="A313" s="41"/>
      <c r="B313" s="41"/>
      <c r="C313" s="41"/>
      <c r="D313" s="41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</row>
    <row r="314" spans="1:131" s="43" customFormat="1" x14ac:dyDescent="0.2">
      <c r="A314" s="41"/>
      <c r="B314" s="41"/>
      <c r="C314" s="41"/>
      <c r="D314" s="41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</row>
  </sheetData>
  <sheetProtection password="C981" sheet="1" objects="1" scenarios="1"/>
  <protectedRanges>
    <protectedRange sqref="B35:D42 B48:D49 B44:D46 B12:D25 B27:D27 B4:D6" name="Range1"/>
  </protectedRanges>
  <mergeCells count="5">
    <mergeCell ref="B54:D54"/>
    <mergeCell ref="B11:D11"/>
    <mergeCell ref="B34:D34"/>
    <mergeCell ref="B2:D2"/>
    <mergeCell ref="B4:D4"/>
  </mergeCells>
  <conditionalFormatting sqref="B55:D55">
    <cfRule type="expression" dxfId="21" priority="15">
      <formula>ISERROR(B55)</formula>
    </cfRule>
  </conditionalFormatting>
  <pageMargins left="0" right="0" top="0" bottom="0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315"/>
  <sheetViews>
    <sheetView zoomScaleNormal="100" zoomScaleSheetLayoutView="145" workbookViewId="0">
      <pane xSplit="1" ySplit="3" topLeftCell="B4" activePane="bottomRight" state="frozen"/>
      <selection activeCell="A2" sqref="A2:O2"/>
      <selection pane="topRight" activeCell="A2" sqref="A2:O2"/>
      <selection pane="bottomLeft" activeCell="A2" sqref="A2:O2"/>
      <selection pane="bottomRight" activeCell="AU26" sqref="AU26"/>
    </sheetView>
  </sheetViews>
  <sheetFormatPr defaultColWidth="9.140625" defaultRowHeight="12" outlineLevelCol="1" x14ac:dyDescent="0.2"/>
  <cols>
    <col min="1" max="1" width="65.28515625" style="38" customWidth="1"/>
    <col min="2" max="13" width="11.42578125" style="38" customWidth="1" outlineLevel="1"/>
    <col min="14" max="14" width="14.5703125" style="101" customWidth="1"/>
    <col min="15" max="16" width="14.5703125" style="38" customWidth="1"/>
    <col min="17" max="28" width="11.42578125" style="38" customWidth="1" outlineLevel="1"/>
    <col min="29" max="29" width="14.5703125" style="101" customWidth="1"/>
    <col min="30" max="31" width="14.5703125" style="38" customWidth="1"/>
    <col min="32" max="43" width="11.42578125" style="38" customWidth="1" outlineLevel="1"/>
    <col min="44" max="44" width="14.5703125" style="101" customWidth="1"/>
    <col min="45" max="46" width="14.5703125" style="38" customWidth="1"/>
    <col min="47" max="190" width="9.140625" style="42"/>
    <col min="191" max="16384" width="9.140625" style="37"/>
  </cols>
  <sheetData>
    <row r="1" spans="1:190" s="43" customFormat="1" ht="12.75" customHeight="1" x14ac:dyDescent="0.2">
      <c r="A1" s="84"/>
      <c r="B1" s="379" t="s">
        <v>143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73" t="s">
        <v>144</v>
      </c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81"/>
      <c r="AF1" s="372" t="s">
        <v>145</v>
      </c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4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</row>
    <row r="2" spans="1:190" s="108" customFormat="1" ht="29.25" customHeight="1" x14ac:dyDescent="0.2">
      <c r="A2" s="108" t="s">
        <v>94</v>
      </c>
      <c r="B2" s="158" t="s">
        <v>115</v>
      </c>
      <c r="C2" s="116" t="s">
        <v>116</v>
      </c>
      <c r="D2" s="117" t="s">
        <v>130</v>
      </c>
      <c r="E2" s="118" t="s">
        <v>117</v>
      </c>
      <c r="F2" s="116" t="s">
        <v>118</v>
      </c>
      <c r="G2" s="117" t="s">
        <v>130</v>
      </c>
      <c r="H2" s="118" t="s">
        <v>119</v>
      </c>
      <c r="I2" s="116" t="s">
        <v>120</v>
      </c>
      <c r="J2" s="117" t="s">
        <v>130</v>
      </c>
      <c r="K2" s="118" t="s">
        <v>121</v>
      </c>
      <c r="L2" s="116" t="s">
        <v>122</v>
      </c>
      <c r="M2" s="117" t="s">
        <v>130</v>
      </c>
      <c r="N2" s="211" t="s">
        <v>148</v>
      </c>
      <c r="O2" s="212" t="s">
        <v>149</v>
      </c>
      <c r="P2" s="205" t="s">
        <v>130</v>
      </c>
      <c r="Q2" s="158" t="s">
        <v>115</v>
      </c>
      <c r="R2" s="116" t="s">
        <v>116</v>
      </c>
      <c r="S2" s="117" t="s">
        <v>130</v>
      </c>
      <c r="T2" s="118" t="s">
        <v>117</v>
      </c>
      <c r="U2" s="116" t="s">
        <v>118</v>
      </c>
      <c r="V2" s="117" t="s">
        <v>130</v>
      </c>
      <c r="W2" s="118" t="s">
        <v>119</v>
      </c>
      <c r="X2" s="116" t="s">
        <v>120</v>
      </c>
      <c r="Y2" s="117" t="s">
        <v>130</v>
      </c>
      <c r="Z2" s="118" t="s">
        <v>121</v>
      </c>
      <c r="AA2" s="116" t="s">
        <v>122</v>
      </c>
      <c r="AB2" s="117" t="s">
        <v>130</v>
      </c>
      <c r="AC2" s="211" t="s">
        <v>155</v>
      </c>
      <c r="AD2" s="212" t="s">
        <v>156</v>
      </c>
      <c r="AE2" s="205" t="s">
        <v>130</v>
      </c>
      <c r="AF2" s="158" t="s">
        <v>115</v>
      </c>
      <c r="AG2" s="116" t="s">
        <v>116</v>
      </c>
      <c r="AH2" s="117" t="s">
        <v>130</v>
      </c>
      <c r="AI2" s="118" t="s">
        <v>117</v>
      </c>
      <c r="AJ2" s="116" t="s">
        <v>118</v>
      </c>
      <c r="AK2" s="117" t="s">
        <v>130</v>
      </c>
      <c r="AL2" s="118" t="s">
        <v>119</v>
      </c>
      <c r="AM2" s="116" t="s">
        <v>120</v>
      </c>
      <c r="AN2" s="117" t="s">
        <v>130</v>
      </c>
      <c r="AO2" s="118" t="s">
        <v>121</v>
      </c>
      <c r="AP2" s="116" t="s">
        <v>122</v>
      </c>
      <c r="AQ2" s="117" t="s">
        <v>130</v>
      </c>
      <c r="AR2" s="211" t="s">
        <v>157</v>
      </c>
      <c r="AS2" s="212" t="s">
        <v>158</v>
      </c>
      <c r="AT2" s="205" t="s">
        <v>130</v>
      </c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</row>
    <row r="3" spans="1:190" s="44" customFormat="1" x14ac:dyDescent="0.2">
      <c r="A3" s="189" t="s">
        <v>64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75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82"/>
      <c r="AF3" s="363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7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</row>
    <row r="4" spans="1:190" s="43" customFormat="1" ht="15" x14ac:dyDescent="0.25">
      <c r="A4" s="190" t="s">
        <v>63</v>
      </c>
      <c r="B4" s="251"/>
      <c r="C4" s="120"/>
      <c r="D4" s="213">
        <f>C4-B4</f>
        <v>0</v>
      </c>
      <c r="E4" s="251"/>
      <c r="F4" s="120"/>
      <c r="G4" s="213">
        <f>F4-E4</f>
        <v>0</v>
      </c>
      <c r="H4" s="251"/>
      <c r="I4" s="120"/>
      <c r="J4" s="213">
        <f t="shared" ref="J4:J9" si="0">I4-H4</f>
        <v>0</v>
      </c>
      <c r="K4" s="251"/>
      <c r="L4" s="120"/>
      <c r="M4" s="213">
        <f t="shared" ref="M4:M9" si="1">L4-K4</f>
        <v>0</v>
      </c>
      <c r="N4" s="252">
        <f>B4+E4+H4+K4</f>
        <v>0</v>
      </c>
      <c r="O4" s="159">
        <f>C4+F4+I4+L4</f>
        <v>0</v>
      </c>
      <c r="P4" s="214">
        <f t="shared" ref="P4:P9" si="2">O4-N4</f>
        <v>0</v>
      </c>
      <c r="Q4" s="251"/>
      <c r="R4" s="120"/>
      <c r="S4" s="213">
        <f t="shared" ref="S4" si="3">R4-Q4</f>
        <v>0</v>
      </c>
      <c r="T4" s="251"/>
      <c r="U4" s="120"/>
      <c r="V4" s="213">
        <f t="shared" ref="V4" si="4">U4-T4</f>
        <v>0</v>
      </c>
      <c r="W4" s="251"/>
      <c r="X4" s="120"/>
      <c r="Y4" s="213">
        <f t="shared" ref="Y4" si="5">X4-W4</f>
        <v>0</v>
      </c>
      <c r="Z4" s="251"/>
      <c r="AA4" s="120"/>
      <c r="AB4" s="213">
        <f t="shared" ref="AB4" si="6">AA4-Z4</f>
        <v>0</v>
      </c>
      <c r="AC4" s="252">
        <f>Q4+T4+W4+Z4</f>
        <v>0</v>
      </c>
      <c r="AD4" s="159">
        <f>R4+U4+X4+AA4</f>
        <v>0</v>
      </c>
      <c r="AE4" s="214">
        <f t="shared" ref="AE4:AE9" si="7">AD4-AC4</f>
        <v>0</v>
      </c>
      <c r="AF4" s="251"/>
      <c r="AG4" s="120"/>
      <c r="AH4" s="213">
        <f t="shared" ref="AH4" si="8">AG4-AF4</f>
        <v>0</v>
      </c>
      <c r="AI4" s="251"/>
      <c r="AJ4" s="120"/>
      <c r="AK4" s="213">
        <f t="shared" ref="AK4" si="9">AJ4-AI4</f>
        <v>0</v>
      </c>
      <c r="AL4" s="251"/>
      <c r="AM4" s="120"/>
      <c r="AN4" s="213">
        <f t="shared" ref="AN4" si="10">AM4-AL4</f>
        <v>0</v>
      </c>
      <c r="AO4" s="251"/>
      <c r="AP4" s="120"/>
      <c r="AQ4" s="213">
        <f t="shared" ref="AQ4" si="11">AP4-AO4</f>
        <v>0</v>
      </c>
      <c r="AR4" s="252">
        <f>AF4+AI4+AL4+AO4</f>
        <v>0</v>
      </c>
      <c r="AS4" s="159">
        <f>AG4+AJ4+AM4+AP4</f>
        <v>0</v>
      </c>
      <c r="AT4" s="214">
        <f t="shared" ref="AT4:AT9" si="12">AS4-AR4</f>
        <v>0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</row>
    <row r="5" spans="1:190" s="43" customFormat="1" ht="12.75" customHeight="1" x14ac:dyDescent="0.2">
      <c r="A5" s="191" t="s">
        <v>62</v>
      </c>
      <c r="B5" s="122"/>
      <c r="C5" s="121"/>
      <c r="D5" s="220">
        <f>C5-B5</f>
        <v>0</v>
      </c>
      <c r="E5" s="122"/>
      <c r="F5" s="121"/>
      <c r="G5" s="220">
        <f t="shared" ref="G5:G9" si="13">F5-E5</f>
        <v>0</v>
      </c>
      <c r="H5" s="122"/>
      <c r="I5" s="121"/>
      <c r="J5" s="220">
        <f t="shared" si="0"/>
        <v>0</v>
      </c>
      <c r="K5" s="122"/>
      <c r="L5" s="121"/>
      <c r="M5" s="220">
        <f t="shared" si="1"/>
        <v>0</v>
      </c>
      <c r="N5" s="242">
        <f>B5+E5+H5+K5</f>
        <v>0</v>
      </c>
      <c r="O5" s="160">
        <f t="shared" ref="N5:O9" si="14">C5+F5+I5+L5</f>
        <v>0</v>
      </c>
      <c r="P5" s="219">
        <f t="shared" si="2"/>
        <v>0</v>
      </c>
      <c r="Q5" s="122"/>
      <c r="R5" s="121"/>
      <c r="S5" s="220">
        <f t="shared" ref="S5:S9" si="15">R5-Q5</f>
        <v>0</v>
      </c>
      <c r="T5" s="122"/>
      <c r="U5" s="121"/>
      <c r="V5" s="220">
        <f t="shared" ref="V5:V9" si="16">U5-T5</f>
        <v>0</v>
      </c>
      <c r="W5" s="122"/>
      <c r="X5" s="121"/>
      <c r="Y5" s="220">
        <f t="shared" ref="Y5:Y9" si="17">X5-W5</f>
        <v>0</v>
      </c>
      <c r="Z5" s="122"/>
      <c r="AA5" s="121"/>
      <c r="AB5" s="220">
        <f t="shared" ref="AB5:AB9" si="18">AA5-Z5</f>
        <v>0</v>
      </c>
      <c r="AC5" s="242">
        <f t="shared" ref="AC5:AC9" si="19">Q5+T5+W5+Z5</f>
        <v>0</v>
      </c>
      <c r="AD5" s="160">
        <f t="shared" ref="AD5:AD9" si="20">R5+U5+X5+AA5</f>
        <v>0</v>
      </c>
      <c r="AE5" s="219">
        <f t="shared" si="7"/>
        <v>0</v>
      </c>
      <c r="AF5" s="122"/>
      <c r="AG5" s="121"/>
      <c r="AH5" s="220">
        <f t="shared" ref="AH5:AH9" si="21">AG5-AF5</f>
        <v>0</v>
      </c>
      <c r="AI5" s="122"/>
      <c r="AJ5" s="121"/>
      <c r="AK5" s="220">
        <f t="shared" ref="AK5:AK9" si="22">AJ5-AI5</f>
        <v>0</v>
      </c>
      <c r="AL5" s="122"/>
      <c r="AM5" s="121"/>
      <c r="AN5" s="220">
        <f t="shared" ref="AN5:AN9" si="23">AM5-AL5</f>
        <v>0</v>
      </c>
      <c r="AO5" s="122"/>
      <c r="AP5" s="121"/>
      <c r="AQ5" s="220">
        <f t="shared" ref="AQ5:AQ9" si="24">AP5-AO5</f>
        <v>0</v>
      </c>
      <c r="AR5" s="242">
        <f t="shared" ref="AR5:AR9" si="25">AF5+AI5+AL5+AO5</f>
        <v>0</v>
      </c>
      <c r="AS5" s="160">
        <f t="shared" ref="AS5:AS9" si="26">AG5+AJ5+AM5+AP5</f>
        <v>0</v>
      </c>
      <c r="AT5" s="219">
        <f t="shared" si="12"/>
        <v>0</v>
      </c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</row>
    <row r="6" spans="1:190" s="50" customFormat="1" ht="12.75" customHeight="1" x14ac:dyDescent="0.2">
      <c r="A6" s="192" t="s">
        <v>61</v>
      </c>
      <c r="B6" s="123">
        <f>+B4+B5</f>
        <v>0</v>
      </c>
      <c r="C6" s="124">
        <f t="shared" ref="C6:L6" si="27">+C4+C5</f>
        <v>0</v>
      </c>
      <c r="D6" s="216">
        <f>C6-B6</f>
        <v>0</v>
      </c>
      <c r="E6" s="123">
        <f t="shared" si="27"/>
        <v>0</v>
      </c>
      <c r="F6" s="124">
        <f t="shared" si="27"/>
        <v>0</v>
      </c>
      <c r="G6" s="216">
        <f t="shared" si="13"/>
        <v>0</v>
      </c>
      <c r="H6" s="123">
        <f t="shared" si="27"/>
        <v>0</v>
      </c>
      <c r="I6" s="124">
        <f t="shared" si="27"/>
        <v>0</v>
      </c>
      <c r="J6" s="216">
        <f t="shared" si="0"/>
        <v>0</v>
      </c>
      <c r="K6" s="123">
        <f t="shared" si="27"/>
        <v>0</v>
      </c>
      <c r="L6" s="124">
        <f t="shared" si="27"/>
        <v>0</v>
      </c>
      <c r="M6" s="216">
        <f t="shared" si="1"/>
        <v>0</v>
      </c>
      <c r="N6" s="243">
        <f>B6+E6+H6+K6</f>
        <v>0</v>
      </c>
      <c r="O6" s="161">
        <f t="shared" si="14"/>
        <v>0</v>
      </c>
      <c r="P6" s="215">
        <f t="shared" si="2"/>
        <v>0</v>
      </c>
      <c r="Q6" s="123">
        <f>+Q4+Q5</f>
        <v>0</v>
      </c>
      <c r="R6" s="124">
        <f>+R4+R5</f>
        <v>0</v>
      </c>
      <c r="S6" s="216">
        <f t="shared" si="15"/>
        <v>0</v>
      </c>
      <c r="T6" s="123">
        <f>+T4+T5</f>
        <v>0</v>
      </c>
      <c r="U6" s="124">
        <f>+U4+U5</f>
        <v>0</v>
      </c>
      <c r="V6" s="216">
        <f t="shared" si="16"/>
        <v>0</v>
      </c>
      <c r="W6" s="123">
        <f>+W4+W5</f>
        <v>0</v>
      </c>
      <c r="X6" s="124">
        <f>+X4+X5</f>
        <v>0</v>
      </c>
      <c r="Y6" s="216">
        <f t="shared" si="17"/>
        <v>0</v>
      </c>
      <c r="Z6" s="123">
        <f>+Z4+Z5</f>
        <v>0</v>
      </c>
      <c r="AA6" s="124">
        <f>+AA4+AA5</f>
        <v>0</v>
      </c>
      <c r="AB6" s="216">
        <f t="shared" si="18"/>
        <v>0</v>
      </c>
      <c r="AC6" s="243">
        <f t="shared" si="19"/>
        <v>0</v>
      </c>
      <c r="AD6" s="161">
        <f t="shared" si="20"/>
        <v>0</v>
      </c>
      <c r="AE6" s="215">
        <f t="shared" si="7"/>
        <v>0</v>
      </c>
      <c r="AF6" s="123">
        <f>+AF4+AF5</f>
        <v>0</v>
      </c>
      <c r="AG6" s="124">
        <f>+AG4+AG5</f>
        <v>0</v>
      </c>
      <c r="AH6" s="216">
        <f t="shared" si="21"/>
        <v>0</v>
      </c>
      <c r="AI6" s="123">
        <f>+AI4+AI5</f>
        <v>0</v>
      </c>
      <c r="AJ6" s="124">
        <f>+AJ4+AJ5</f>
        <v>0</v>
      </c>
      <c r="AK6" s="216">
        <f t="shared" si="22"/>
        <v>0</v>
      </c>
      <c r="AL6" s="123">
        <f>+AL4+AL5</f>
        <v>0</v>
      </c>
      <c r="AM6" s="124">
        <f>+AM4+AM5</f>
        <v>0</v>
      </c>
      <c r="AN6" s="216">
        <f t="shared" si="23"/>
        <v>0</v>
      </c>
      <c r="AO6" s="123">
        <f>+AO4+AO5</f>
        <v>0</v>
      </c>
      <c r="AP6" s="124">
        <f>+AP4+AP5</f>
        <v>0</v>
      </c>
      <c r="AQ6" s="216">
        <f t="shared" si="24"/>
        <v>0</v>
      </c>
      <c r="AR6" s="243">
        <f t="shared" si="25"/>
        <v>0</v>
      </c>
      <c r="AS6" s="161">
        <f t="shared" si="26"/>
        <v>0</v>
      </c>
      <c r="AT6" s="215">
        <f t="shared" si="12"/>
        <v>0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</row>
    <row r="7" spans="1:190" s="46" customFormat="1" ht="15" customHeight="1" x14ac:dyDescent="0.2">
      <c r="A7" s="193" t="s">
        <v>123</v>
      </c>
      <c r="B7" s="119"/>
      <c r="C7" s="120"/>
      <c r="D7" s="213">
        <f t="shared" ref="D7:D8" si="28">C7-B7</f>
        <v>0</v>
      </c>
      <c r="E7" s="119"/>
      <c r="F7" s="120"/>
      <c r="G7" s="213">
        <f t="shared" si="13"/>
        <v>0</v>
      </c>
      <c r="H7" s="119"/>
      <c r="I7" s="120"/>
      <c r="J7" s="213">
        <f t="shared" si="0"/>
        <v>0</v>
      </c>
      <c r="K7" s="119"/>
      <c r="L7" s="120"/>
      <c r="M7" s="213">
        <f t="shared" si="1"/>
        <v>0</v>
      </c>
      <c r="N7" s="244">
        <f t="shared" si="14"/>
        <v>0</v>
      </c>
      <c r="O7" s="159">
        <f t="shared" si="14"/>
        <v>0</v>
      </c>
      <c r="P7" s="214">
        <f t="shared" si="2"/>
        <v>0</v>
      </c>
      <c r="Q7" s="119"/>
      <c r="R7" s="120"/>
      <c r="S7" s="213">
        <f t="shared" si="15"/>
        <v>0</v>
      </c>
      <c r="T7" s="119"/>
      <c r="U7" s="120"/>
      <c r="V7" s="213">
        <f t="shared" si="16"/>
        <v>0</v>
      </c>
      <c r="W7" s="119"/>
      <c r="X7" s="120"/>
      <c r="Y7" s="213">
        <f t="shared" si="17"/>
        <v>0</v>
      </c>
      <c r="Z7" s="119"/>
      <c r="AA7" s="120"/>
      <c r="AB7" s="213">
        <f t="shared" si="18"/>
        <v>0</v>
      </c>
      <c r="AC7" s="244">
        <f t="shared" si="19"/>
        <v>0</v>
      </c>
      <c r="AD7" s="159">
        <f t="shared" si="20"/>
        <v>0</v>
      </c>
      <c r="AE7" s="214">
        <f t="shared" si="7"/>
        <v>0</v>
      </c>
      <c r="AF7" s="119"/>
      <c r="AG7" s="120"/>
      <c r="AH7" s="213">
        <f t="shared" si="21"/>
        <v>0</v>
      </c>
      <c r="AI7" s="119"/>
      <c r="AJ7" s="120"/>
      <c r="AK7" s="213">
        <f t="shared" si="22"/>
        <v>0</v>
      </c>
      <c r="AL7" s="119"/>
      <c r="AM7" s="120"/>
      <c r="AN7" s="213">
        <f t="shared" si="23"/>
        <v>0</v>
      </c>
      <c r="AO7" s="119"/>
      <c r="AP7" s="120"/>
      <c r="AQ7" s="213">
        <f t="shared" si="24"/>
        <v>0</v>
      </c>
      <c r="AR7" s="244">
        <f t="shared" si="25"/>
        <v>0</v>
      </c>
      <c r="AS7" s="159">
        <f t="shared" si="26"/>
        <v>0</v>
      </c>
      <c r="AT7" s="214">
        <f t="shared" si="12"/>
        <v>0</v>
      </c>
    </row>
    <row r="8" spans="1:190" s="48" customFormat="1" ht="15" customHeight="1" x14ac:dyDescent="0.2">
      <c r="A8" s="194" t="s">
        <v>109</v>
      </c>
      <c r="B8" s="122"/>
      <c r="C8" s="121"/>
      <c r="D8" s="220">
        <f t="shared" si="28"/>
        <v>0</v>
      </c>
      <c r="E8" s="122"/>
      <c r="F8" s="121"/>
      <c r="G8" s="220">
        <f t="shared" si="13"/>
        <v>0</v>
      </c>
      <c r="H8" s="122"/>
      <c r="I8" s="121"/>
      <c r="J8" s="220">
        <f t="shared" si="0"/>
        <v>0</v>
      </c>
      <c r="K8" s="122"/>
      <c r="L8" s="121"/>
      <c r="M8" s="220">
        <f t="shared" si="1"/>
        <v>0</v>
      </c>
      <c r="N8" s="242">
        <f t="shared" si="14"/>
        <v>0</v>
      </c>
      <c r="O8" s="160">
        <f t="shared" si="14"/>
        <v>0</v>
      </c>
      <c r="P8" s="219">
        <f t="shared" si="2"/>
        <v>0</v>
      </c>
      <c r="Q8" s="122"/>
      <c r="R8" s="121"/>
      <c r="S8" s="220">
        <f t="shared" si="15"/>
        <v>0</v>
      </c>
      <c r="T8" s="122"/>
      <c r="U8" s="121"/>
      <c r="V8" s="220">
        <f t="shared" si="16"/>
        <v>0</v>
      </c>
      <c r="W8" s="122"/>
      <c r="X8" s="121"/>
      <c r="Y8" s="220">
        <f t="shared" si="17"/>
        <v>0</v>
      </c>
      <c r="Z8" s="122"/>
      <c r="AA8" s="121"/>
      <c r="AB8" s="220">
        <f t="shared" si="18"/>
        <v>0</v>
      </c>
      <c r="AC8" s="242">
        <f t="shared" si="19"/>
        <v>0</v>
      </c>
      <c r="AD8" s="160">
        <f t="shared" si="20"/>
        <v>0</v>
      </c>
      <c r="AE8" s="219">
        <f t="shared" si="7"/>
        <v>0</v>
      </c>
      <c r="AF8" s="122"/>
      <c r="AG8" s="121"/>
      <c r="AH8" s="220">
        <f t="shared" si="21"/>
        <v>0</v>
      </c>
      <c r="AI8" s="122"/>
      <c r="AJ8" s="121"/>
      <c r="AK8" s="220">
        <f t="shared" si="22"/>
        <v>0</v>
      </c>
      <c r="AL8" s="122"/>
      <c r="AM8" s="121"/>
      <c r="AN8" s="220">
        <f t="shared" si="23"/>
        <v>0</v>
      </c>
      <c r="AO8" s="122"/>
      <c r="AP8" s="121"/>
      <c r="AQ8" s="220">
        <f t="shared" si="24"/>
        <v>0</v>
      </c>
      <c r="AR8" s="242">
        <f t="shared" si="25"/>
        <v>0</v>
      </c>
      <c r="AS8" s="160">
        <f t="shared" si="26"/>
        <v>0</v>
      </c>
      <c r="AT8" s="219">
        <f t="shared" si="12"/>
        <v>0</v>
      </c>
    </row>
    <row r="9" spans="1:190" s="51" customFormat="1" ht="13.5" customHeight="1" thickBot="1" x14ac:dyDescent="0.25">
      <c r="A9" s="195" t="s">
        <v>59</v>
      </c>
      <c r="B9" s="125">
        <f>SUM(B6:B8)</f>
        <v>0</v>
      </c>
      <c r="C9" s="126">
        <f t="shared" ref="C9:L9" si="29">SUM(C6:C8)</f>
        <v>0</v>
      </c>
      <c r="D9" s="217">
        <f>C9-B9</f>
        <v>0</v>
      </c>
      <c r="E9" s="125">
        <f t="shared" si="29"/>
        <v>0</v>
      </c>
      <c r="F9" s="126">
        <f t="shared" si="29"/>
        <v>0</v>
      </c>
      <c r="G9" s="217">
        <f t="shared" si="13"/>
        <v>0</v>
      </c>
      <c r="H9" s="125">
        <f t="shared" si="29"/>
        <v>0</v>
      </c>
      <c r="I9" s="126">
        <f t="shared" si="29"/>
        <v>0</v>
      </c>
      <c r="J9" s="217">
        <f t="shared" si="0"/>
        <v>0</v>
      </c>
      <c r="K9" s="125">
        <f t="shared" si="29"/>
        <v>0</v>
      </c>
      <c r="L9" s="126">
        <f t="shared" si="29"/>
        <v>0</v>
      </c>
      <c r="M9" s="217">
        <f t="shared" si="1"/>
        <v>0</v>
      </c>
      <c r="N9" s="245">
        <f t="shared" si="14"/>
        <v>0</v>
      </c>
      <c r="O9" s="162">
        <f t="shared" si="14"/>
        <v>0</v>
      </c>
      <c r="P9" s="218">
        <f t="shared" si="2"/>
        <v>0</v>
      </c>
      <c r="Q9" s="125">
        <f>SUM(Q6:Q8)</f>
        <v>0</v>
      </c>
      <c r="R9" s="126">
        <f>SUM(R6:R8)</f>
        <v>0</v>
      </c>
      <c r="S9" s="217">
        <f t="shared" si="15"/>
        <v>0</v>
      </c>
      <c r="T9" s="125">
        <f>SUM(T6:T8)</f>
        <v>0</v>
      </c>
      <c r="U9" s="126">
        <f>SUM(U6:U8)</f>
        <v>0</v>
      </c>
      <c r="V9" s="217">
        <f t="shared" si="16"/>
        <v>0</v>
      </c>
      <c r="W9" s="125">
        <f>SUM(W6:W8)</f>
        <v>0</v>
      </c>
      <c r="X9" s="126">
        <f>SUM(X6:X8)</f>
        <v>0</v>
      </c>
      <c r="Y9" s="217">
        <f t="shared" si="17"/>
        <v>0</v>
      </c>
      <c r="Z9" s="125">
        <f>SUM(Z6:Z8)</f>
        <v>0</v>
      </c>
      <c r="AA9" s="126">
        <f>SUM(AA6:AA8)</f>
        <v>0</v>
      </c>
      <c r="AB9" s="217">
        <f t="shared" si="18"/>
        <v>0</v>
      </c>
      <c r="AC9" s="245">
        <f t="shared" si="19"/>
        <v>0</v>
      </c>
      <c r="AD9" s="162">
        <f t="shared" si="20"/>
        <v>0</v>
      </c>
      <c r="AE9" s="218">
        <f t="shared" si="7"/>
        <v>0</v>
      </c>
      <c r="AF9" s="125">
        <f>SUM(AF6:AF8)</f>
        <v>0</v>
      </c>
      <c r="AG9" s="126">
        <f>SUM(AG6:AG8)</f>
        <v>0</v>
      </c>
      <c r="AH9" s="217">
        <f t="shared" si="21"/>
        <v>0</v>
      </c>
      <c r="AI9" s="125">
        <f>SUM(AI6:AI8)</f>
        <v>0</v>
      </c>
      <c r="AJ9" s="126">
        <f>SUM(AJ6:AJ8)</f>
        <v>0</v>
      </c>
      <c r="AK9" s="217">
        <f t="shared" si="22"/>
        <v>0</v>
      </c>
      <c r="AL9" s="125">
        <f>SUM(AL6:AL8)</f>
        <v>0</v>
      </c>
      <c r="AM9" s="126">
        <f>SUM(AM6:AM8)</f>
        <v>0</v>
      </c>
      <c r="AN9" s="217">
        <f t="shared" si="23"/>
        <v>0</v>
      </c>
      <c r="AO9" s="125">
        <f>SUM(AO6:AO8)</f>
        <v>0</v>
      </c>
      <c r="AP9" s="126">
        <f>SUM(AP6:AP8)</f>
        <v>0</v>
      </c>
      <c r="AQ9" s="217">
        <f t="shared" si="24"/>
        <v>0</v>
      </c>
      <c r="AR9" s="245">
        <f t="shared" si="25"/>
        <v>0</v>
      </c>
      <c r="AS9" s="162">
        <f t="shared" si="26"/>
        <v>0</v>
      </c>
      <c r="AT9" s="218">
        <f t="shared" si="12"/>
        <v>0</v>
      </c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</row>
    <row r="10" spans="1:190" s="44" customFormat="1" ht="12.75" thickTop="1" x14ac:dyDescent="0.2">
      <c r="A10" s="189" t="s">
        <v>58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8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83"/>
      <c r="AF10" s="376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8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</row>
    <row r="11" spans="1:190" s="43" customFormat="1" ht="15" x14ac:dyDescent="0.25">
      <c r="A11" s="196" t="s">
        <v>57</v>
      </c>
      <c r="B11" s="251"/>
      <c r="C11" s="120"/>
      <c r="D11" s="213">
        <f>C11-B11</f>
        <v>0</v>
      </c>
      <c r="E11" s="251"/>
      <c r="F11" s="120"/>
      <c r="G11" s="213">
        <f>F11-E11</f>
        <v>0</v>
      </c>
      <c r="H11" s="251"/>
      <c r="I11" s="120"/>
      <c r="J11" s="213">
        <f t="shared" ref="J11:J24" si="30">I11-H11</f>
        <v>0</v>
      </c>
      <c r="K11" s="251"/>
      <c r="L11" s="120"/>
      <c r="M11" s="213">
        <f t="shared" ref="M11:M24" si="31">L11-K11</f>
        <v>0</v>
      </c>
      <c r="N11" s="252">
        <f>B11+E11+H11+K11</f>
        <v>0</v>
      </c>
      <c r="O11" s="159">
        <f>C11+F11+I11+L11</f>
        <v>0</v>
      </c>
      <c r="P11" s="214">
        <f t="shared" ref="P11:P24" si="32">O11-N11</f>
        <v>0</v>
      </c>
      <c r="Q11" s="251"/>
      <c r="R11" s="120"/>
      <c r="S11" s="213">
        <f t="shared" ref="S11" si="33">R11-Q11</f>
        <v>0</v>
      </c>
      <c r="T11" s="251"/>
      <c r="U11" s="120"/>
      <c r="V11" s="213">
        <f t="shared" ref="V11" si="34">U11-T11</f>
        <v>0</v>
      </c>
      <c r="W11" s="251"/>
      <c r="X11" s="120"/>
      <c r="Y11" s="213">
        <f t="shared" ref="Y11" si="35">X11-W11</f>
        <v>0</v>
      </c>
      <c r="Z11" s="251"/>
      <c r="AA11" s="120"/>
      <c r="AB11" s="213">
        <f t="shared" ref="AB11" si="36">AA11-Z11</f>
        <v>0</v>
      </c>
      <c r="AC11" s="252">
        <f>Q11+T11+W11+Z11</f>
        <v>0</v>
      </c>
      <c r="AD11" s="159">
        <f>R11+U11+X11+AA11</f>
        <v>0</v>
      </c>
      <c r="AE11" s="214">
        <f t="shared" ref="AE11:AE24" si="37">AD11-AC11</f>
        <v>0</v>
      </c>
      <c r="AF11" s="251"/>
      <c r="AG11" s="120"/>
      <c r="AH11" s="213">
        <f t="shared" ref="AH11" si="38">AG11-AF11</f>
        <v>0</v>
      </c>
      <c r="AI11" s="251"/>
      <c r="AJ11" s="120"/>
      <c r="AK11" s="213">
        <f t="shared" ref="AK11" si="39">AJ11-AI11</f>
        <v>0</v>
      </c>
      <c r="AL11" s="251"/>
      <c r="AM11" s="120"/>
      <c r="AN11" s="213">
        <f t="shared" ref="AN11" si="40">AM11-AL11</f>
        <v>0</v>
      </c>
      <c r="AO11" s="251"/>
      <c r="AP11" s="120"/>
      <c r="AQ11" s="213">
        <f t="shared" ref="AQ11" si="41">AP11-AO11</f>
        <v>0</v>
      </c>
      <c r="AR11" s="252">
        <f>AF11+AI11+AL11+AO11</f>
        <v>0</v>
      </c>
      <c r="AS11" s="159">
        <f>AG11+AJ11+AM11+AP11</f>
        <v>0</v>
      </c>
      <c r="AT11" s="214">
        <f t="shared" ref="AT11:AT24" si="42">AS11-AR11</f>
        <v>0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</row>
    <row r="12" spans="1:190" s="43" customFormat="1" x14ac:dyDescent="0.2">
      <c r="A12" s="196" t="s">
        <v>56</v>
      </c>
      <c r="B12" s="119"/>
      <c r="C12" s="120"/>
      <c r="D12" s="213">
        <f>C12-B12</f>
        <v>0</v>
      </c>
      <c r="E12" s="119"/>
      <c r="F12" s="120"/>
      <c r="G12" s="213">
        <f>F12-E12</f>
        <v>0</v>
      </c>
      <c r="H12" s="119"/>
      <c r="I12" s="120"/>
      <c r="J12" s="213">
        <f t="shared" si="30"/>
        <v>0</v>
      </c>
      <c r="K12" s="119"/>
      <c r="L12" s="120"/>
      <c r="M12" s="213">
        <f t="shared" si="31"/>
        <v>0</v>
      </c>
      <c r="N12" s="236">
        <f t="shared" ref="N12:O24" si="43">B12+E12+H12+K12</f>
        <v>0</v>
      </c>
      <c r="O12" s="159">
        <f t="shared" si="43"/>
        <v>0</v>
      </c>
      <c r="P12" s="214">
        <f t="shared" si="32"/>
        <v>0</v>
      </c>
      <c r="Q12" s="119"/>
      <c r="R12" s="120"/>
      <c r="S12" s="213">
        <f t="shared" ref="S12:S24" si="44">R12-Q12</f>
        <v>0</v>
      </c>
      <c r="T12" s="119"/>
      <c r="U12" s="120"/>
      <c r="V12" s="213">
        <f t="shared" ref="V12:V24" si="45">U12-T12</f>
        <v>0</v>
      </c>
      <c r="W12" s="119"/>
      <c r="X12" s="120"/>
      <c r="Y12" s="213">
        <f t="shared" ref="Y12:Y24" si="46">X12-W12</f>
        <v>0</v>
      </c>
      <c r="Z12" s="119"/>
      <c r="AA12" s="120"/>
      <c r="AB12" s="213">
        <f t="shared" ref="AB12:AB24" si="47">AA12-Z12</f>
        <v>0</v>
      </c>
      <c r="AC12" s="236">
        <f t="shared" ref="AC12" si="48">Q12+T12+W12+Z12</f>
        <v>0</v>
      </c>
      <c r="AD12" s="159">
        <f t="shared" ref="AD12" si="49">R12+U12+X12+AA12</f>
        <v>0</v>
      </c>
      <c r="AE12" s="214">
        <f t="shared" si="37"/>
        <v>0</v>
      </c>
      <c r="AF12" s="119"/>
      <c r="AG12" s="120"/>
      <c r="AH12" s="213">
        <f t="shared" ref="AH12:AH24" si="50">AG12-AF12</f>
        <v>0</v>
      </c>
      <c r="AI12" s="119"/>
      <c r="AJ12" s="120"/>
      <c r="AK12" s="213">
        <f t="shared" ref="AK12:AK24" si="51">AJ12-AI12</f>
        <v>0</v>
      </c>
      <c r="AL12" s="119"/>
      <c r="AM12" s="120"/>
      <c r="AN12" s="213">
        <f t="shared" ref="AN12:AN24" si="52">AM12-AL12</f>
        <v>0</v>
      </c>
      <c r="AO12" s="119"/>
      <c r="AP12" s="120"/>
      <c r="AQ12" s="213">
        <f t="shared" ref="AQ12:AQ24" si="53">AP12-AO12</f>
        <v>0</v>
      </c>
      <c r="AR12" s="236">
        <f t="shared" ref="AR12" si="54">AF12+AI12+AL12+AO12</f>
        <v>0</v>
      </c>
      <c r="AS12" s="159">
        <f t="shared" ref="AS12" si="55">AG12+AJ12+AM12+AP12</f>
        <v>0</v>
      </c>
      <c r="AT12" s="214">
        <f t="shared" si="42"/>
        <v>0</v>
      </c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</row>
    <row r="13" spans="1:190" s="43" customFormat="1" x14ac:dyDescent="0.2">
      <c r="A13" s="196" t="s">
        <v>55</v>
      </c>
      <c r="B13" s="119"/>
      <c r="C13" s="120"/>
      <c r="D13" s="213">
        <f>C13-B13</f>
        <v>0</v>
      </c>
      <c r="E13" s="119"/>
      <c r="F13" s="120"/>
      <c r="G13" s="213">
        <f>F13-E13</f>
        <v>0</v>
      </c>
      <c r="H13" s="119"/>
      <c r="I13" s="120"/>
      <c r="J13" s="213">
        <f t="shared" si="30"/>
        <v>0</v>
      </c>
      <c r="K13" s="119"/>
      <c r="L13" s="120"/>
      <c r="M13" s="213">
        <f t="shared" si="31"/>
        <v>0</v>
      </c>
      <c r="N13" s="236">
        <f>B13+E13+H13+K13</f>
        <v>0</v>
      </c>
      <c r="O13" s="159">
        <f>C13+F13+I13+L13</f>
        <v>0</v>
      </c>
      <c r="P13" s="214">
        <f t="shared" si="32"/>
        <v>0</v>
      </c>
      <c r="Q13" s="119"/>
      <c r="R13" s="120"/>
      <c r="S13" s="213">
        <f t="shared" si="44"/>
        <v>0</v>
      </c>
      <c r="T13" s="119"/>
      <c r="U13" s="120"/>
      <c r="V13" s="213">
        <f t="shared" si="45"/>
        <v>0</v>
      </c>
      <c r="W13" s="119"/>
      <c r="X13" s="120"/>
      <c r="Y13" s="213">
        <f t="shared" si="46"/>
        <v>0</v>
      </c>
      <c r="Z13" s="119"/>
      <c r="AA13" s="120"/>
      <c r="AB13" s="213">
        <f t="shared" si="47"/>
        <v>0</v>
      </c>
      <c r="AC13" s="236">
        <f>Q13+T13+W13+Z13</f>
        <v>0</v>
      </c>
      <c r="AD13" s="159">
        <f>R13+U13+X13+AA13</f>
        <v>0</v>
      </c>
      <c r="AE13" s="214">
        <f t="shared" si="37"/>
        <v>0</v>
      </c>
      <c r="AF13" s="119"/>
      <c r="AG13" s="120"/>
      <c r="AH13" s="213">
        <f t="shared" si="50"/>
        <v>0</v>
      </c>
      <c r="AI13" s="119"/>
      <c r="AJ13" s="120"/>
      <c r="AK13" s="213">
        <f t="shared" si="51"/>
        <v>0</v>
      </c>
      <c r="AL13" s="119"/>
      <c r="AM13" s="120"/>
      <c r="AN13" s="213">
        <f t="shared" si="52"/>
        <v>0</v>
      </c>
      <c r="AO13" s="119"/>
      <c r="AP13" s="120"/>
      <c r="AQ13" s="213">
        <f t="shared" si="53"/>
        <v>0</v>
      </c>
      <c r="AR13" s="236">
        <f>AF13+AI13+AL13+AO13</f>
        <v>0</v>
      </c>
      <c r="AS13" s="159">
        <f>AG13+AJ13+AM13+AP13</f>
        <v>0</v>
      </c>
      <c r="AT13" s="214">
        <f>AS13-AR13</f>
        <v>0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</row>
    <row r="14" spans="1:190" s="43" customFormat="1" x14ac:dyDescent="0.2">
      <c r="A14" s="196" t="s">
        <v>54</v>
      </c>
      <c r="B14" s="119"/>
      <c r="C14" s="120"/>
      <c r="D14" s="213">
        <f>C14-B14</f>
        <v>0</v>
      </c>
      <c r="E14" s="119"/>
      <c r="F14" s="120"/>
      <c r="G14" s="213">
        <f>F14-E14</f>
        <v>0</v>
      </c>
      <c r="H14" s="119"/>
      <c r="I14" s="120"/>
      <c r="J14" s="213">
        <f t="shared" si="30"/>
        <v>0</v>
      </c>
      <c r="K14" s="119"/>
      <c r="L14" s="120"/>
      <c r="M14" s="213">
        <f t="shared" si="31"/>
        <v>0</v>
      </c>
      <c r="N14" s="236">
        <f>B14+E14+H14+K14</f>
        <v>0</v>
      </c>
      <c r="O14" s="159">
        <f t="shared" si="43"/>
        <v>0</v>
      </c>
      <c r="P14" s="214">
        <f t="shared" si="32"/>
        <v>0</v>
      </c>
      <c r="Q14" s="119"/>
      <c r="R14" s="120"/>
      <c r="S14" s="213">
        <f t="shared" si="44"/>
        <v>0</v>
      </c>
      <c r="T14" s="119"/>
      <c r="U14" s="120"/>
      <c r="V14" s="213">
        <f t="shared" si="45"/>
        <v>0</v>
      </c>
      <c r="W14" s="119"/>
      <c r="X14" s="120"/>
      <c r="Y14" s="213">
        <f t="shared" si="46"/>
        <v>0</v>
      </c>
      <c r="Z14" s="119"/>
      <c r="AA14" s="120"/>
      <c r="AB14" s="213">
        <f t="shared" si="47"/>
        <v>0</v>
      </c>
      <c r="AC14" s="236">
        <f t="shared" ref="AC14:AC24" si="56">Q14+T14+W14+Z14</f>
        <v>0</v>
      </c>
      <c r="AD14" s="159">
        <f t="shared" ref="AD14:AD24" si="57">R14+U14+X14+AA14</f>
        <v>0</v>
      </c>
      <c r="AE14" s="214">
        <f t="shared" si="37"/>
        <v>0</v>
      </c>
      <c r="AF14" s="119"/>
      <c r="AG14" s="120"/>
      <c r="AH14" s="213">
        <f t="shared" si="50"/>
        <v>0</v>
      </c>
      <c r="AI14" s="119"/>
      <c r="AJ14" s="120"/>
      <c r="AK14" s="213">
        <f t="shared" si="51"/>
        <v>0</v>
      </c>
      <c r="AL14" s="119"/>
      <c r="AM14" s="120"/>
      <c r="AN14" s="213">
        <f t="shared" si="52"/>
        <v>0</v>
      </c>
      <c r="AO14" s="119"/>
      <c r="AP14" s="120"/>
      <c r="AQ14" s="213">
        <f t="shared" si="53"/>
        <v>0</v>
      </c>
      <c r="AR14" s="236">
        <f>AF14+AI14+AL14+AO14</f>
        <v>0</v>
      </c>
      <c r="AS14" s="159">
        <f t="shared" ref="AS14:AS24" si="58">AG14+AJ14+AM14+AP14</f>
        <v>0</v>
      </c>
      <c r="AT14" s="214">
        <f t="shared" si="42"/>
        <v>0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</row>
    <row r="15" spans="1:190" s="43" customFormat="1" x14ac:dyDescent="0.2">
      <c r="A15" s="196" t="s">
        <v>53</v>
      </c>
      <c r="B15" s="119"/>
      <c r="C15" s="120"/>
      <c r="D15" s="213">
        <f t="shared" ref="D15:D24" si="59">C15-B15</f>
        <v>0</v>
      </c>
      <c r="E15" s="119"/>
      <c r="F15" s="120"/>
      <c r="G15" s="213">
        <f t="shared" ref="G15:G24" si="60">F15-E15</f>
        <v>0</v>
      </c>
      <c r="H15" s="119"/>
      <c r="I15" s="120"/>
      <c r="J15" s="213">
        <f t="shared" si="30"/>
        <v>0</v>
      </c>
      <c r="K15" s="119"/>
      <c r="L15" s="120"/>
      <c r="M15" s="213">
        <f t="shared" si="31"/>
        <v>0</v>
      </c>
      <c r="N15" s="236">
        <f t="shared" si="43"/>
        <v>0</v>
      </c>
      <c r="O15" s="159">
        <f t="shared" si="43"/>
        <v>0</v>
      </c>
      <c r="P15" s="214">
        <f t="shared" si="32"/>
        <v>0</v>
      </c>
      <c r="Q15" s="119"/>
      <c r="R15" s="120"/>
      <c r="S15" s="213">
        <f t="shared" si="44"/>
        <v>0</v>
      </c>
      <c r="T15" s="119"/>
      <c r="U15" s="120"/>
      <c r="V15" s="213">
        <f t="shared" si="45"/>
        <v>0</v>
      </c>
      <c r="W15" s="119"/>
      <c r="X15" s="120"/>
      <c r="Y15" s="213">
        <f t="shared" si="46"/>
        <v>0</v>
      </c>
      <c r="Z15" s="119"/>
      <c r="AA15" s="120"/>
      <c r="AB15" s="213">
        <f t="shared" si="47"/>
        <v>0</v>
      </c>
      <c r="AC15" s="236">
        <f t="shared" si="56"/>
        <v>0</v>
      </c>
      <c r="AD15" s="159">
        <f t="shared" si="57"/>
        <v>0</v>
      </c>
      <c r="AE15" s="214">
        <f t="shared" si="37"/>
        <v>0</v>
      </c>
      <c r="AF15" s="119"/>
      <c r="AG15" s="120"/>
      <c r="AH15" s="213">
        <f t="shared" si="50"/>
        <v>0</v>
      </c>
      <c r="AI15" s="119"/>
      <c r="AJ15" s="120"/>
      <c r="AK15" s="213">
        <f t="shared" si="51"/>
        <v>0</v>
      </c>
      <c r="AL15" s="119"/>
      <c r="AM15" s="120"/>
      <c r="AN15" s="213">
        <f t="shared" si="52"/>
        <v>0</v>
      </c>
      <c r="AO15" s="119"/>
      <c r="AP15" s="120"/>
      <c r="AQ15" s="213">
        <f t="shared" si="53"/>
        <v>0</v>
      </c>
      <c r="AR15" s="236">
        <f t="shared" ref="AR15:AR24" si="61">AF15+AI15+AL15+AO15</f>
        <v>0</v>
      </c>
      <c r="AS15" s="159">
        <f t="shared" si="58"/>
        <v>0</v>
      </c>
      <c r="AT15" s="214">
        <f t="shared" si="42"/>
        <v>0</v>
      </c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</row>
    <row r="16" spans="1:190" s="43" customFormat="1" x14ac:dyDescent="0.2">
      <c r="A16" s="196" t="s">
        <v>52</v>
      </c>
      <c r="B16" s="119"/>
      <c r="C16" s="120"/>
      <c r="D16" s="213">
        <f>C16-B16</f>
        <v>0</v>
      </c>
      <c r="E16" s="119"/>
      <c r="F16" s="120"/>
      <c r="G16" s="213">
        <f>F16-E16</f>
        <v>0</v>
      </c>
      <c r="H16" s="119"/>
      <c r="I16" s="120"/>
      <c r="J16" s="213">
        <f t="shared" si="30"/>
        <v>0</v>
      </c>
      <c r="K16" s="119"/>
      <c r="L16" s="120"/>
      <c r="M16" s="213">
        <f t="shared" si="31"/>
        <v>0</v>
      </c>
      <c r="N16" s="236">
        <f t="shared" si="43"/>
        <v>0</v>
      </c>
      <c r="O16" s="159">
        <f t="shared" si="43"/>
        <v>0</v>
      </c>
      <c r="P16" s="214">
        <f t="shared" si="32"/>
        <v>0</v>
      </c>
      <c r="Q16" s="119"/>
      <c r="R16" s="120"/>
      <c r="S16" s="213">
        <f t="shared" si="44"/>
        <v>0</v>
      </c>
      <c r="T16" s="119"/>
      <c r="U16" s="120"/>
      <c r="V16" s="213">
        <f t="shared" si="45"/>
        <v>0</v>
      </c>
      <c r="W16" s="119"/>
      <c r="X16" s="120"/>
      <c r="Y16" s="213">
        <f t="shared" si="46"/>
        <v>0</v>
      </c>
      <c r="Z16" s="119"/>
      <c r="AA16" s="120"/>
      <c r="AB16" s="213">
        <f t="shared" si="47"/>
        <v>0</v>
      </c>
      <c r="AC16" s="236">
        <f t="shared" si="56"/>
        <v>0</v>
      </c>
      <c r="AD16" s="159">
        <f t="shared" si="57"/>
        <v>0</v>
      </c>
      <c r="AE16" s="214">
        <f t="shared" si="37"/>
        <v>0</v>
      </c>
      <c r="AF16" s="119"/>
      <c r="AG16" s="120"/>
      <c r="AH16" s="213">
        <f t="shared" si="50"/>
        <v>0</v>
      </c>
      <c r="AI16" s="119"/>
      <c r="AJ16" s="120"/>
      <c r="AK16" s="213">
        <f t="shared" si="51"/>
        <v>0</v>
      </c>
      <c r="AL16" s="119"/>
      <c r="AM16" s="120"/>
      <c r="AN16" s="213">
        <f t="shared" si="52"/>
        <v>0</v>
      </c>
      <c r="AO16" s="119"/>
      <c r="AP16" s="120"/>
      <c r="AQ16" s="213">
        <f t="shared" si="53"/>
        <v>0</v>
      </c>
      <c r="AR16" s="236">
        <f t="shared" si="61"/>
        <v>0</v>
      </c>
      <c r="AS16" s="159">
        <f t="shared" si="58"/>
        <v>0</v>
      </c>
      <c r="AT16" s="214">
        <f t="shared" si="42"/>
        <v>0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</row>
    <row r="17" spans="1:190" s="43" customFormat="1" x14ac:dyDescent="0.2">
      <c r="A17" s="196" t="s">
        <v>51</v>
      </c>
      <c r="B17" s="119"/>
      <c r="C17" s="120"/>
      <c r="D17" s="213">
        <f>C17-B17</f>
        <v>0</v>
      </c>
      <c r="E17" s="119"/>
      <c r="F17" s="120"/>
      <c r="G17" s="213">
        <f t="shared" si="60"/>
        <v>0</v>
      </c>
      <c r="H17" s="119"/>
      <c r="I17" s="120"/>
      <c r="J17" s="213">
        <f t="shared" si="30"/>
        <v>0</v>
      </c>
      <c r="K17" s="119"/>
      <c r="L17" s="120"/>
      <c r="M17" s="213">
        <f t="shared" si="31"/>
        <v>0</v>
      </c>
      <c r="N17" s="236">
        <f t="shared" si="43"/>
        <v>0</v>
      </c>
      <c r="O17" s="159">
        <f t="shared" si="43"/>
        <v>0</v>
      </c>
      <c r="P17" s="214">
        <f t="shared" si="32"/>
        <v>0</v>
      </c>
      <c r="Q17" s="119"/>
      <c r="R17" s="120"/>
      <c r="S17" s="213">
        <f t="shared" si="44"/>
        <v>0</v>
      </c>
      <c r="T17" s="119"/>
      <c r="U17" s="120"/>
      <c r="V17" s="213">
        <f t="shared" si="45"/>
        <v>0</v>
      </c>
      <c r="W17" s="119"/>
      <c r="X17" s="120"/>
      <c r="Y17" s="213">
        <f t="shared" si="46"/>
        <v>0</v>
      </c>
      <c r="Z17" s="119"/>
      <c r="AA17" s="120"/>
      <c r="AB17" s="213">
        <f t="shared" si="47"/>
        <v>0</v>
      </c>
      <c r="AC17" s="236">
        <f t="shared" si="56"/>
        <v>0</v>
      </c>
      <c r="AD17" s="159">
        <f t="shared" si="57"/>
        <v>0</v>
      </c>
      <c r="AE17" s="214">
        <f t="shared" si="37"/>
        <v>0</v>
      </c>
      <c r="AF17" s="119"/>
      <c r="AG17" s="120"/>
      <c r="AH17" s="213">
        <f t="shared" si="50"/>
        <v>0</v>
      </c>
      <c r="AI17" s="119"/>
      <c r="AJ17" s="120"/>
      <c r="AK17" s="213">
        <f t="shared" si="51"/>
        <v>0</v>
      </c>
      <c r="AL17" s="119"/>
      <c r="AM17" s="120"/>
      <c r="AN17" s="213">
        <f t="shared" si="52"/>
        <v>0</v>
      </c>
      <c r="AO17" s="119"/>
      <c r="AP17" s="120"/>
      <c r="AQ17" s="213">
        <f t="shared" si="53"/>
        <v>0</v>
      </c>
      <c r="AR17" s="236">
        <f t="shared" si="61"/>
        <v>0</v>
      </c>
      <c r="AS17" s="159">
        <f t="shared" si="58"/>
        <v>0</v>
      </c>
      <c r="AT17" s="214">
        <f t="shared" si="42"/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</row>
    <row r="18" spans="1:190" s="43" customFormat="1" x14ac:dyDescent="0.2">
      <c r="A18" s="196" t="s">
        <v>50</v>
      </c>
      <c r="B18" s="119"/>
      <c r="C18" s="120"/>
      <c r="D18" s="213">
        <f>C18-B18</f>
        <v>0</v>
      </c>
      <c r="E18" s="119"/>
      <c r="F18" s="120"/>
      <c r="G18" s="213">
        <f>F18-E18</f>
        <v>0</v>
      </c>
      <c r="H18" s="119"/>
      <c r="I18" s="120"/>
      <c r="J18" s="213">
        <f t="shared" si="30"/>
        <v>0</v>
      </c>
      <c r="K18" s="119"/>
      <c r="L18" s="120"/>
      <c r="M18" s="213">
        <f t="shared" si="31"/>
        <v>0</v>
      </c>
      <c r="N18" s="236">
        <f t="shared" si="43"/>
        <v>0</v>
      </c>
      <c r="O18" s="159">
        <f t="shared" si="43"/>
        <v>0</v>
      </c>
      <c r="P18" s="214">
        <f t="shared" si="32"/>
        <v>0</v>
      </c>
      <c r="Q18" s="119"/>
      <c r="R18" s="120"/>
      <c r="S18" s="213">
        <f t="shared" si="44"/>
        <v>0</v>
      </c>
      <c r="T18" s="119"/>
      <c r="U18" s="120"/>
      <c r="V18" s="213">
        <f t="shared" si="45"/>
        <v>0</v>
      </c>
      <c r="W18" s="119"/>
      <c r="X18" s="120"/>
      <c r="Y18" s="213">
        <f t="shared" si="46"/>
        <v>0</v>
      </c>
      <c r="Z18" s="119"/>
      <c r="AA18" s="120"/>
      <c r="AB18" s="213">
        <f t="shared" si="47"/>
        <v>0</v>
      </c>
      <c r="AC18" s="236">
        <f>Q18+T18+W18+Z18</f>
        <v>0</v>
      </c>
      <c r="AD18" s="159">
        <f t="shared" si="57"/>
        <v>0</v>
      </c>
      <c r="AE18" s="214">
        <f t="shared" si="37"/>
        <v>0</v>
      </c>
      <c r="AF18" s="119"/>
      <c r="AG18" s="120"/>
      <c r="AH18" s="213">
        <f t="shared" si="50"/>
        <v>0</v>
      </c>
      <c r="AI18" s="119"/>
      <c r="AJ18" s="120"/>
      <c r="AK18" s="213">
        <f t="shared" si="51"/>
        <v>0</v>
      </c>
      <c r="AL18" s="119"/>
      <c r="AM18" s="120"/>
      <c r="AN18" s="213">
        <f t="shared" si="52"/>
        <v>0</v>
      </c>
      <c r="AO18" s="119"/>
      <c r="AP18" s="120"/>
      <c r="AQ18" s="213">
        <f t="shared" si="53"/>
        <v>0</v>
      </c>
      <c r="AR18" s="236">
        <f t="shared" si="61"/>
        <v>0</v>
      </c>
      <c r="AS18" s="159">
        <f t="shared" si="58"/>
        <v>0</v>
      </c>
      <c r="AT18" s="214">
        <f t="shared" si="42"/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</row>
    <row r="19" spans="1:190" s="43" customFormat="1" x14ac:dyDescent="0.2">
      <c r="A19" s="196" t="s">
        <v>49</v>
      </c>
      <c r="B19" s="119"/>
      <c r="C19" s="120"/>
      <c r="D19" s="213">
        <f>C19-B19</f>
        <v>0</v>
      </c>
      <c r="E19" s="119"/>
      <c r="F19" s="120"/>
      <c r="G19" s="213">
        <f t="shared" si="60"/>
        <v>0</v>
      </c>
      <c r="H19" s="119"/>
      <c r="I19" s="120"/>
      <c r="J19" s="213">
        <f t="shared" si="30"/>
        <v>0</v>
      </c>
      <c r="K19" s="119"/>
      <c r="L19" s="120"/>
      <c r="M19" s="213">
        <f t="shared" si="31"/>
        <v>0</v>
      </c>
      <c r="N19" s="236">
        <f t="shared" si="43"/>
        <v>0</v>
      </c>
      <c r="O19" s="159">
        <f t="shared" si="43"/>
        <v>0</v>
      </c>
      <c r="P19" s="214">
        <f t="shared" si="32"/>
        <v>0</v>
      </c>
      <c r="Q19" s="119"/>
      <c r="R19" s="120"/>
      <c r="S19" s="213">
        <f t="shared" si="44"/>
        <v>0</v>
      </c>
      <c r="T19" s="119"/>
      <c r="U19" s="120"/>
      <c r="V19" s="213">
        <f t="shared" si="45"/>
        <v>0</v>
      </c>
      <c r="W19" s="119"/>
      <c r="X19" s="120"/>
      <c r="Y19" s="213">
        <f t="shared" si="46"/>
        <v>0</v>
      </c>
      <c r="Z19" s="119"/>
      <c r="AA19" s="120"/>
      <c r="AB19" s="213">
        <f t="shared" si="47"/>
        <v>0</v>
      </c>
      <c r="AC19" s="236">
        <f t="shared" si="56"/>
        <v>0</v>
      </c>
      <c r="AD19" s="159">
        <f t="shared" si="57"/>
        <v>0</v>
      </c>
      <c r="AE19" s="214">
        <f t="shared" si="37"/>
        <v>0</v>
      </c>
      <c r="AF19" s="119"/>
      <c r="AG19" s="120"/>
      <c r="AH19" s="213">
        <f t="shared" si="50"/>
        <v>0</v>
      </c>
      <c r="AI19" s="119"/>
      <c r="AJ19" s="120"/>
      <c r="AK19" s="213">
        <f t="shared" si="51"/>
        <v>0</v>
      </c>
      <c r="AL19" s="119"/>
      <c r="AM19" s="120"/>
      <c r="AN19" s="213">
        <f t="shared" si="52"/>
        <v>0</v>
      </c>
      <c r="AO19" s="119"/>
      <c r="AP19" s="120"/>
      <c r="AQ19" s="213">
        <f t="shared" si="53"/>
        <v>0</v>
      </c>
      <c r="AR19" s="236">
        <f t="shared" si="61"/>
        <v>0</v>
      </c>
      <c r="AS19" s="159">
        <f t="shared" si="58"/>
        <v>0</v>
      </c>
      <c r="AT19" s="214">
        <f t="shared" si="42"/>
        <v>0</v>
      </c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</row>
    <row r="20" spans="1:190" s="43" customFormat="1" x14ac:dyDescent="0.2">
      <c r="A20" s="196" t="s">
        <v>48</v>
      </c>
      <c r="B20" s="119"/>
      <c r="C20" s="120"/>
      <c r="D20" s="213">
        <f t="shared" si="59"/>
        <v>0</v>
      </c>
      <c r="E20" s="119"/>
      <c r="F20" s="120"/>
      <c r="G20" s="213">
        <f t="shared" si="60"/>
        <v>0</v>
      </c>
      <c r="H20" s="119"/>
      <c r="I20" s="120"/>
      <c r="J20" s="213">
        <f t="shared" si="30"/>
        <v>0</v>
      </c>
      <c r="K20" s="119"/>
      <c r="L20" s="120"/>
      <c r="M20" s="213">
        <f t="shared" si="31"/>
        <v>0</v>
      </c>
      <c r="N20" s="236">
        <f t="shared" si="43"/>
        <v>0</v>
      </c>
      <c r="O20" s="159">
        <f t="shared" si="43"/>
        <v>0</v>
      </c>
      <c r="P20" s="214">
        <f t="shared" si="32"/>
        <v>0</v>
      </c>
      <c r="Q20" s="119"/>
      <c r="R20" s="120"/>
      <c r="S20" s="213">
        <f t="shared" si="44"/>
        <v>0</v>
      </c>
      <c r="T20" s="119"/>
      <c r="U20" s="120"/>
      <c r="V20" s="213">
        <f t="shared" si="45"/>
        <v>0</v>
      </c>
      <c r="W20" s="119"/>
      <c r="X20" s="120"/>
      <c r="Y20" s="213">
        <f t="shared" si="46"/>
        <v>0</v>
      </c>
      <c r="Z20" s="119"/>
      <c r="AA20" s="120"/>
      <c r="AB20" s="213">
        <f t="shared" si="47"/>
        <v>0</v>
      </c>
      <c r="AC20" s="236">
        <f t="shared" si="56"/>
        <v>0</v>
      </c>
      <c r="AD20" s="159">
        <f t="shared" si="57"/>
        <v>0</v>
      </c>
      <c r="AE20" s="214">
        <f t="shared" si="37"/>
        <v>0</v>
      </c>
      <c r="AF20" s="119"/>
      <c r="AG20" s="120"/>
      <c r="AH20" s="213">
        <f t="shared" si="50"/>
        <v>0</v>
      </c>
      <c r="AI20" s="119"/>
      <c r="AJ20" s="120"/>
      <c r="AK20" s="213">
        <f t="shared" si="51"/>
        <v>0</v>
      </c>
      <c r="AL20" s="119"/>
      <c r="AM20" s="120"/>
      <c r="AN20" s="213">
        <f t="shared" si="52"/>
        <v>0</v>
      </c>
      <c r="AO20" s="119"/>
      <c r="AP20" s="120"/>
      <c r="AQ20" s="213">
        <f t="shared" si="53"/>
        <v>0</v>
      </c>
      <c r="AR20" s="236">
        <f t="shared" si="61"/>
        <v>0</v>
      </c>
      <c r="AS20" s="159">
        <f t="shared" si="58"/>
        <v>0</v>
      </c>
      <c r="AT20" s="214">
        <f t="shared" si="42"/>
        <v>0</v>
      </c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</row>
    <row r="21" spans="1:190" s="43" customFormat="1" x14ac:dyDescent="0.2">
      <c r="A21" s="196" t="s">
        <v>47</v>
      </c>
      <c r="B21" s="119"/>
      <c r="C21" s="120"/>
      <c r="D21" s="213">
        <f t="shared" si="59"/>
        <v>0</v>
      </c>
      <c r="E21" s="119"/>
      <c r="F21" s="120"/>
      <c r="G21" s="213">
        <f t="shared" si="60"/>
        <v>0</v>
      </c>
      <c r="H21" s="119"/>
      <c r="I21" s="120"/>
      <c r="J21" s="213">
        <f t="shared" si="30"/>
        <v>0</v>
      </c>
      <c r="K21" s="119"/>
      <c r="L21" s="120"/>
      <c r="M21" s="213">
        <f t="shared" si="31"/>
        <v>0</v>
      </c>
      <c r="N21" s="236">
        <f>B21+E21+H21+K21</f>
        <v>0</v>
      </c>
      <c r="O21" s="159">
        <f t="shared" si="43"/>
        <v>0</v>
      </c>
      <c r="P21" s="214">
        <f t="shared" si="32"/>
        <v>0</v>
      </c>
      <c r="Q21" s="119"/>
      <c r="R21" s="120"/>
      <c r="S21" s="213">
        <f t="shared" si="44"/>
        <v>0</v>
      </c>
      <c r="T21" s="119"/>
      <c r="U21" s="120"/>
      <c r="V21" s="213">
        <f t="shared" si="45"/>
        <v>0</v>
      </c>
      <c r="W21" s="119"/>
      <c r="X21" s="120"/>
      <c r="Y21" s="213">
        <f t="shared" si="46"/>
        <v>0</v>
      </c>
      <c r="Z21" s="119"/>
      <c r="AA21" s="120"/>
      <c r="AB21" s="213">
        <f t="shared" si="47"/>
        <v>0</v>
      </c>
      <c r="AC21" s="236">
        <f t="shared" si="56"/>
        <v>0</v>
      </c>
      <c r="AD21" s="159">
        <f t="shared" si="57"/>
        <v>0</v>
      </c>
      <c r="AE21" s="214">
        <f t="shared" si="37"/>
        <v>0</v>
      </c>
      <c r="AF21" s="119"/>
      <c r="AG21" s="120"/>
      <c r="AH21" s="213">
        <f t="shared" si="50"/>
        <v>0</v>
      </c>
      <c r="AI21" s="119"/>
      <c r="AJ21" s="120"/>
      <c r="AK21" s="213">
        <f t="shared" si="51"/>
        <v>0</v>
      </c>
      <c r="AL21" s="119"/>
      <c r="AM21" s="120"/>
      <c r="AN21" s="213">
        <f t="shared" si="52"/>
        <v>0</v>
      </c>
      <c r="AO21" s="119"/>
      <c r="AP21" s="120"/>
      <c r="AQ21" s="213">
        <f t="shared" si="53"/>
        <v>0</v>
      </c>
      <c r="AR21" s="236">
        <f t="shared" si="61"/>
        <v>0</v>
      </c>
      <c r="AS21" s="159">
        <f t="shared" si="58"/>
        <v>0</v>
      </c>
      <c r="AT21" s="214">
        <f t="shared" si="42"/>
        <v>0</v>
      </c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</row>
    <row r="22" spans="1:190" s="43" customFormat="1" x14ac:dyDescent="0.2">
      <c r="A22" s="196" t="s">
        <v>46</v>
      </c>
      <c r="B22" s="119"/>
      <c r="C22" s="120"/>
      <c r="D22" s="213">
        <f t="shared" si="59"/>
        <v>0</v>
      </c>
      <c r="E22" s="119"/>
      <c r="F22" s="120"/>
      <c r="G22" s="213">
        <f t="shared" si="60"/>
        <v>0</v>
      </c>
      <c r="H22" s="119"/>
      <c r="I22" s="120"/>
      <c r="J22" s="213">
        <f t="shared" si="30"/>
        <v>0</v>
      </c>
      <c r="K22" s="119"/>
      <c r="L22" s="120"/>
      <c r="M22" s="213">
        <f t="shared" si="31"/>
        <v>0</v>
      </c>
      <c r="N22" s="236">
        <f t="shared" si="43"/>
        <v>0</v>
      </c>
      <c r="O22" s="159">
        <f t="shared" si="43"/>
        <v>0</v>
      </c>
      <c r="P22" s="214">
        <f t="shared" si="32"/>
        <v>0</v>
      </c>
      <c r="Q22" s="119"/>
      <c r="R22" s="120"/>
      <c r="S22" s="213">
        <f t="shared" si="44"/>
        <v>0</v>
      </c>
      <c r="T22" s="119"/>
      <c r="U22" s="120"/>
      <c r="V22" s="213">
        <f t="shared" si="45"/>
        <v>0</v>
      </c>
      <c r="W22" s="119"/>
      <c r="X22" s="120"/>
      <c r="Y22" s="213">
        <f t="shared" si="46"/>
        <v>0</v>
      </c>
      <c r="Z22" s="119"/>
      <c r="AA22" s="120"/>
      <c r="AB22" s="213">
        <f t="shared" si="47"/>
        <v>0</v>
      </c>
      <c r="AC22" s="236">
        <f t="shared" si="56"/>
        <v>0</v>
      </c>
      <c r="AD22" s="159">
        <f t="shared" si="57"/>
        <v>0</v>
      </c>
      <c r="AE22" s="214">
        <f t="shared" si="37"/>
        <v>0</v>
      </c>
      <c r="AF22" s="119"/>
      <c r="AG22" s="120"/>
      <c r="AH22" s="213">
        <f t="shared" si="50"/>
        <v>0</v>
      </c>
      <c r="AI22" s="119"/>
      <c r="AJ22" s="120"/>
      <c r="AK22" s="213">
        <f t="shared" si="51"/>
        <v>0</v>
      </c>
      <c r="AL22" s="119"/>
      <c r="AM22" s="120"/>
      <c r="AN22" s="213">
        <f t="shared" si="52"/>
        <v>0</v>
      </c>
      <c r="AO22" s="119"/>
      <c r="AP22" s="120"/>
      <c r="AQ22" s="213">
        <f t="shared" si="53"/>
        <v>0</v>
      </c>
      <c r="AR22" s="236">
        <f t="shared" si="61"/>
        <v>0</v>
      </c>
      <c r="AS22" s="159">
        <f t="shared" si="58"/>
        <v>0</v>
      </c>
      <c r="AT22" s="214">
        <f t="shared" si="42"/>
        <v>0</v>
      </c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</row>
    <row r="23" spans="1:190" s="43" customFormat="1" x14ac:dyDescent="0.2">
      <c r="A23" s="196" t="s">
        <v>45</v>
      </c>
      <c r="B23" s="119"/>
      <c r="C23" s="120"/>
      <c r="D23" s="213">
        <f t="shared" si="59"/>
        <v>0</v>
      </c>
      <c r="E23" s="119"/>
      <c r="F23" s="120"/>
      <c r="G23" s="213">
        <f t="shared" si="60"/>
        <v>0</v>
      </c>
      <c r="H23" s="119"/>
      <c r="I23" s="120"/>
      <c r="J23" s="213">
        <f t="shared" si="30"/>
        <v>0</v>
      </c>
      <c r="K23" s="119"/>
      <c r="L23" s="120"/>
      <c r="M23" s="213">
        <f t="shared" si="31"/>
        <v>0</v>
      </c>
      <c r="N23" s="236">
        <f t="shared" si="43"/>
        <v>0</v>
      </c>
      <c r="O23" s="159">
        <f t="shared" si="43"/>
        <v>0</v>
      </c>
      <c r="P23" s="214">
        <f t="shared" si="32"/>
        <v>0</v>
      </c>
      <c r="Q23" s="119"/>
      <c r="R23" s="120"/>
      <c r="S23" s="213">
        <f t="shared" si="44"/>
        <v>0</v>
      </c>
      <c r="T23" s="119"/>
      <c r="U23" s="120"/>
      <c r="V23" s="213">
        <f t="shared" si="45"/>
        <v>0</v>
      </c>
      <c r="W23" s="119"/>
      <c r="X23" s="120"/>
      <c r="Y23" s="213">
        <f t="shared" si="46"/>
        <v>0</v>
      </c>
      <c r="Z23" s="119"/>
      <c r="AA23" s="120"/>
      <c r="AB23" s="213">
        <f t="shared" si="47"/>
        <v>0</v>
      </c>
      <c r="AC23" s="236">
        <f t="shared" si="56"/>
        <v>0</v>
      </c>
      <c r="AD23" s="159">
        <f t="shared" si="57"/>
        <v>0</v>
      </c>
      <c r="AE23" s="214">
        <f t="shared" si="37"/>
        <v>0</v>
      </c>
      <c r="AF23" s="119"/>
      <c r="AG23" s="120"/>
      <c r="AH23" s="213">
        <f t="shared" si="50"/>
        <v>0</v>
      </c>
      <c r="AI23" s="119"/>
      <c r="AJ23" s="120"/>
      <c r="AK23" s="213">
        <f t="shared" si="51"/>
        <v>0</v>
      </c>
      <c r="AL23" s="119"/>
      <c r="AM23" s="120"/>
      <c r="AN23" s="213">
        <f t="shared" si="52"/>
        <v>0</v>
      </c>
      <c r="AO23" s="119"/>
      <c r="AP23" s="120"/>
      <c r="AQ23" s="213">
        <f t="shared" si="53"/>
        <v>0</v>
      </c>
      <c r="AR23" s="236">
        <f t="shared" si="61"/>
        <v>0</v>
      </c>
      <c r="AS23" s="159">
        <f t="shared" si="58"/>
        <v>0</v>
      </c>
      <c r="AT23" s="214">
        <f t="shared" si="42"/>
        <v>0</v>
      </c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</row>
    <row r="24" spans="1:190" s="43" customFormat="1" x14ac:dyDescent="0.2">
      <c r="A24" s="196" t="s">
        <v>44</v>
      </c>
      <c r="B24" s="119"/>
      <c r="C24" s="120"/>
      <c r="D24" s="213">
        <f t="shared" si="59"/>
        <v>0</v>
      </c>
      <c r="E24" s="119"/>
      <c r="F24" s="120"/>
      <c r="G24" s="213">
        <f t="shared" si="60"/>
        <v>0</v>
      </c>
      <c r="H24" s="119"/>
      <c r="I24" s="120"/>
      <c r="J24" s="213">
        <f t="shared" si="30"/>
        <v>0</v>
      </c>
      <c r="K24" s="119"/>
      <c r="L24" s="120"/>
      <c r="M24" s="213">
        <f t="shared" si="31"/>
        <v>0</v>
      </c>
      <c r="N24" s="236">
        <f t="shared" si="43"/>
        <v>0</v>
      </c>
      <c r="O24" s="159">
        <f t="shared" si="43"/>
        <v>0</v>
      </c>
      <c r="P24" s="214">
        <f t="shared" si="32"/>
        <v>0</v>
      </c>
      <c r="Q24" s="119"/>
      <c r="R24" s="120"/>
      <c r="S24" s="213">
        <f t="shared" si="44"/>
        <v>0</v>
      </c>
      <c r="T24" s="119"/>
      <c r="U24" s="120"/>
      <c r="V24" s="213">
        <f t="shared" si="45"/>
        <v>0</v>
      </c>
      <c r="W24" s="119"/>
      <c r="X24" s="120"/>
      <c r="Y24" s="213">
        <f t="shared" si="46"/>
        <v>0</v>
      </c>
      <c r="Z24" s="119"/>
      <c r="AA24" s="120"/>
      <c r="AB24" s="213">
        <f t="shared" si="47"/>
        <v>0</v>
      </c>
      <c r="AC24" s="236">
        <f t="shared" si="56"/>
        <v>0</v>
      </c>
      <c r="AD24" s="159">
        <f t="shared" si="57"/>
        <v>0</v>
      </c>
      <c r="AE24" s="214">
        <f t="shared" si="37"/>
        <v>0</v>
      </c>
      <c r="AF24" s="119"/>
      <c r="AG24" s="120"/>
      <c r="AH24" s="213">
        <f t="shared" si="50"/>
        <v>0</v>
      </c>
      <c r="AI24" s="119"/>
      <c r="AJ24" s="120"/>
      <c r="AK24" s="213">
        <f t="shared" si="51"/>
        <v>0</v>
      </c>
      <c r="AL24" s="119"/>
      <c r="AM24" s="120"/>
      <c r="AN24" s="213">
        <f t="shared" si="52"/>
        <v>0</v>
      </c>
      <c r="AO24" s="119"/>
      <c r="AP24" s="120"/>
      <c r="AQ24" s="213">
        <f t="shared" si="53"/>
        <v>0</v>
      </c>
      <c r="AR24" s="236">
        <f t="shared" si="61"/>
        <v>0</v>
      </c>
      <c r="AS24" s="159">
        <f t="shared" si="58"/>
        <v>0</v>
      </c>
      <c r="AT24" s="214">
        <f t="shared" si="42"/>
        <v>0</v>
      </c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</row>
    <row r="25" spans="1:190" ht="3.75" customHeight="1" x14ac:dyDescent="0.2">
      <c r="A25" s="148"/>
      <c r="B25" s="127"/>
      <c r="C25" s="127">
        <f>C21-C24</f>
        <v>0</v>
      </c>
      <c r="D25" s="230"/>
      <c r="E25" s="127"/>
      <c r="F25" s="127"/>
      <c r="G25" s="127"/>
      <c r="H25" s="127"/>
      <c r="I25" s="127"/>
      <c r="J25" s="230"/>
      <c r="K25" s="127"/>
      <c r="L25" s="127"/>
      <c r="M25" s="230"/>
      <c r="N25" s="246">
        <f t="shared" ref="N25:O25" si="62">SUM(B25:K25)</f>
        <v>0</v>
      </c>
      <c r="O25" s="163">
        <f t="shared" si="62"/>
        <v>0</v>
      </c>
      <c r="P25" s="232"/>
      <c r="Q25" s="127"/>
      <c r="R25" s="127">
        <f>R21-R24</f>
        <v>0</v>
      </c>
      <c r="S25" s="230"/>
      <c r="T25" s="127"/>
      <c r="U25" s="127"/>
      <c r="V25" s="230"/>
      <c r="W25" s="127"/>
      <c r="X25" s="127"/>
      <c r="Y25" s="230"/>
      <c r="Z25" s="127"/>
      <c r="AA25" s="127"/>
      <c r="AB25" s="230"/>
      <c r="AC25" s="246">
        <f t="shared" ref="AC25" si="63">SUM(Q25:Z25)</f>
        <v>0</v>
      </c>
      <c r="AD25" s="163">
        <f t="shared" ref="AD25" si="64">SUM(R25:AA25)</f>
        <v>0</v>
      </c>
      <c r="AE25" s="232"/>
      <c r="AF25" s="127"/>
      <c r="AG25" s="127">
        <f>AG21-AG24</f>
        <v>0</v>
      </c>
      <c r="AH25" s="230"/>
      <c r="AI25" s="127"/>
      <c r="AJ25" s="127"/>
      <c r="AK25" s="230"/>
      <c r="AL25" s="127"/>
      <c r="AM25" s="127"/>
      <c r="AN25" s="230"/>
      <c r="AO25" s="127"/>
      <c r="AP25" s="127"/>
      <c r="AQ25" s="230"/>
      <c r="AR25" s="246">
        <f t="shared" ref="AR25" si="65">SUM(AF25:AO25)</f>
        <v>0</v>
      </c>
      <c r="AS25" s="163">
        <f t="shared" ref="AS25" si="66">SUM(AG25:AP25)</f>
        <v>0</v>
      </c>
      <c r="AT25" s="232"/>
    </row>
    <row r="26" spans="1:190" s="43" customFormat="1" ht="22.5" customHeight="1" x14ac:dyDescent="0.2">
      <c r="A26" s="147" t="s">
        <v>110</v>
      </c>
      <c r="B26" s="119">
        <v>0</v>
      </c>
      <c r="C26" s="120">
        <v>0</v>
      </c>
      <c r="D26" s="221">
        <f>C26-B26</f>
        <v>0</v>
      </c>
      <c r="E26" s="119">
        <v>0</v>
      </c>
      <c r="F26" s="120">
        <v>0</v>
      </c>
      <c r="G26" s="221">
        <f>F26-E26</f>
        <v>0</v>
      </c>
      <c r="H26" s="119">
        <v>0</v>
      </c>
      <c r="I26" s="120">
        <v>0</v>
      </c>
      <c r="J26" s="221">
        <f>I26-H26</f>
        <v>0</v>
      </c>
      <c r="K26" s="119">
        <v>0</v>
      </c>
      <c r="L26" s="120">
        <v>0</v>
      </c>
      <c r="M26" s="221">
        <f>L26-K26</f>
        <v>0</v>
      </c>
      <c r="N26" s="236">
        <f>B26+E26+H26+K26</f>
        <v>0</v>
      </c>
      <c r="O26" s="237">
        <f>C26+F26+I26+L26</f>
        <v>0</v>
      </c>
      <c r="P26" s="214">
        <f>O26-N26</f>
        <v>0</v>
      </c>
      <c r="Q26" s="119">
        <v>0</v>
      </c>
      <c r="R26" s="120">
        <v>0</v>
      </c>
      <c r="S26" s="221">
        <f>R26-Q26</f>
        <v>0</v>
      </c>
      <c r="T26" s="119">
        <v>0</v>
      </c>
      <c r="U26" s="120">
        <v>0</v>
      </c>
      <c r="V26" s="221">
        <f>U26-T26</f>
        <v>0</v>
      </c>
      <c r="W26" s="119">
        <v>0</v>
      </c>
      <c r="X26" s="120">
        <v>0</v>
      </c>
      <c r="Y26" s="221">
        <f>X26-W26</f>
        <v>0</v>
      </c>
      <c r="Z26" s="119">
        <v>0</v>
      </c>
      <c r="AA26" s="120">
        <v>0</v>
      </c>
      <c r="AB26" s="221">
        <f>AA26-Z26</f>
        <v>0</v>
      </c>
      <c r="AC26" s="236">
        <f>Q26+T26+W26+Z26</f>
        <v>0</v>
      </c>
      <c r="AD26" s="237">
        <f>R26+U26+X26+AA26</f>
        <v>0</v>
      </c>
      <c r="AE26" s="214">
        <f>AD26-AC26</f>
        <v>0</v>
      </c>
      <c r="AF26" s="119">
        <v>0</v>
      </c>
      <c r="AG26" s="120">
        <v>0</v>
      </c>
      <c r="AH26" s="221">
        <f>AG26-AF26</f>
        <v>0</v>
      </c>
      <c r="AI26" s="119">
        <v>0</v>
      </c>
      <c r="AJ26" s="120">
        <v>0</v>
      </c>
      <c r="AK26" s="221">
        <f>AJ26-AI26</f>
        <v>0</v>
      </c>
      <c r="AL26" s="119">
        <v>0</v>
      </c>
      <c r="AM26" s="120">
        <v>0</v>
      </c>
      <c r="AN26" s="221">
        <f>AM26-AL26</f>
        <v>0</v>
      </c>
      <c r="AO26" s="119">
        <v>0</v>
      </c>
      <c r="AP26" s="120">
        <v>0</v>
      </c>
      <c r="AQ26" s="221">
        <f>AP26-AO26</f>
        <v>0</v>
      </c>
      <c r="AR26" s="236">
        <f>AF26+AI26+AL26+AO26</f>
        <v>0</v>
      </c>
      <c r="AS26" s="159">
        <f>AG26+AJ26+AM26+AP26</f>
        <v>0</v>
      </c>
      <c r="AT26" s="214">
        <f>AS26-AR26</f>
        <v>0</v>
      </c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</row>
    <row r="27" spans="1:190" ht="3" customHeight="1" x14ac:dyDescent="0.2">
      <c r="A27" s="148"/>
      <c r="B27" s="127"/>
      <c r="C27" s="127" t="e">
        <f>IF(C7+#REF!+#REF!&gt;0,-C7-#REF!-#REF!,ABS(C7+#REF!+#REF!))</f>
        <v>#REF!</v>
      </c>
      <c r="D27" s="230"/>
      <c r="E27" s="127"/>
      <c r="F27" s="127"/>
      <c r="G27" s="127"/>
      <c r="H27" s="127"/>
      <c r="I27" s="127"/>
      <c r="J27" s="230"/>
      <c r="K27" s="127"/>
      <c r="L27" s="230"/>
      <c r="M27" s="230"/>
      <c r="N27" s="246" t="e">
        <f t="shared" ref="N27:O27" si="67">SUM(B27:K27)</f>
        <v>#REF!</v>
      </c>
      <c r="O27" s="163" t="e">
        <f t="shared" si="67"/>
        <v>#REF!</v>
      </c>
      <c r="P27" s="232"/>
      <c r="Q27" s="127"/>
      <c r="R27" s="127" t="e">
        <f>IF(R7+#REF!+#REF!&gt;0,-R7-#REF!-#REF!,ABS(R7+#REF!+#REF!))</f>
        <v>#REF!</v>
      </c>
      <c r="S27" s="230"/>
      <c r="T27" s="127"/>
      <c r="U27" s="127"/>
      <c r="V27" s="230"/>
      <c r="W27" s="127"/>
      <c r="X27" s="127"/>
      <c r="Y27" s="230"/>
      <c r="Z27" s="127"/>
      <c r="AA27" s="127"/>
      <c r="AB27" s="230"/>
      <c r="AC27" s="246" t="e">
        <f t="shared" ref="AC27" si="68">SUM(Q27:Z27)</f>
        <v>#REF!</v>
      </c>
      <c r="AD27" s="163" t="e">
        <f t="shared" ref="AD27" si="69">SUM(R27:AA27)</f>
        <v>#REF!</v>
      </c>
      <c r="AE27" s="232"/>
      <c r="AF27" s="127"/>
      <c r="AG27" s="127" t="e">
        <f>IF(AG7+#REF!+#REF!&gt;0,-AG7-#REF!-#REF!,ABS(AG7+#REF!+#REF!))</f>
        <v>#REF!</v>
      </c>
      <c r="AH27" s="230"/>
      <c r="AI27" s="127"/>
      <c r="AJ27" s="127"/>
      <c r="AK27" s="230"/>
      <c r="AL27" s="127"/>
      <c r="AM27" s="127"/>
      <c r="AN27" s="230"/>
      <c r="AO27" s="127"/>
      <c r="AP27" s="127"/>
      <c r="AQ27" s="230"/>
      <c r="AR27" s="246" t="e">
        <f t="shared" ref="AR27" si="70">SUM(AF27:AO27)</f>
        <v>#REF!</v>
      </c>
      <c r="AS27" s="163" t="e">
        <f t="shared" ref="AS27" si="71">SUM(AG27:AP27)</f>
        <v>#REF!</v>
      </c>
      <c r="AT27" s="232"/>
    </row>
    <row r="28" spans="1:190" s="52" customFormat="1" x14ac:dyDescent="0.2">
      <c r="A28" s="197" t="s">
        <v>43</v>
      </c>
      <c r="B28" s="129">
        <f t="shared" ref="B28:L28" si="72">SUM(B11:B24)</f>
        <v>0</v>
      </c>
      <c r="C28" s="128">
        <f t="shared" si="72"/>
        <v>0</v>
      </c>
      <c r="D28" s="222">
        <f>C28-B28</f>
        <v>0</v>
      </c>
      <c r="E28" s="129">
        <f t="shared" si="72"/>
        <v>0</v>
      </c>
      <c r="F28" s="128">
        <f t="shared" si="72"/>
        <v>0</v>
      </c>
      <c r="G28" s="222">
        <f>F28-E28</f>
        <v>0</v>
      </c>
      <c r="H28" s="129">
        <f t="shared" si="72"/>
        <v>0</v>
      </c>
      <c r="I28" s="128">
        <f t="shared" si="72"/>
        <v>0</v>
      </c>
      <c r="J28" s="222">
        <f>I28-H28</f>
        <v>0</v>
      </c>
      <c r="K28" s="129">
        <f t="shared" si="72"/>
        <v>0</v>
      </c>
      <c r="L28" s="128">
        <f t="shared" si="72"/>
        <v>0</v>
      </c>
      <c r="M28" s="222">
        <f>L28-K28</f>
        <v>0</v>
      </c>
      <c r="N28" s="247">
        <f t="shared" ref="N28:O32" si="73">B28+E28+H28+K28</f>
        <v>0</v>
      </c>
      <c r="O28" s="164">
        <f t="shared" si="73"/>
        <v>0</v>
      </c>
      <c r="P28" s="231">
        <f>O28-N28</f>
        <v>0</v>
      </c>
      <c r="Q28" s="129">
        <f>SUM(Q11:Q24)</f>
        <v>0</v>
      </c>
      <c r="R28" s="128">
        <f>SUM(R11:R24)</f>
        <v>0</v>
      </c>
      <c r="S28" s="222">
        <f>R28-Q28</f>
        <v>0</v>
      </c>
      <c r="T28" s="129">
        <f>SUM(T11:T24)</f>
        <v>0</v>
      </c>
      <c r="U28" s="128">
        <f>SUM(U11:U24)</f>
        <v>0</v>
      </c>
      <c r="V28" s="222">
        <f>U28-T28</f>
        <v>0</v>
      </c>
      <c r="W28" s="129">
        <f>SUM(W11:W24)</f>
        <v>0</v>
      </c>
      <c r="X28" s="128">
        <f>SUM(X11:X24)</f>
        <v>0</v>
      </c>
      <c r="Y28" s="222">
        <f>X28-W28</f>
        <v>0</v>
      </c>
      <c r="Z28" s="129">
        <f>SUM(Z11:Z24)</f>
        <v>0</v>
      </c>
      <c r="AA28" s="128">
        <f>SUM(AA11:AA24)</f>
        <v>0</v>
      </c>
      <c r="AB28" s="222">
        <f>AA28-Z28</f>
        <v>0</v>
      </c>
      <c r="AC28" s="247">
        <f t="shared" ref="AC28:AC32" si="74">Q28+T28+W28+Z28</f>
        <v>0</v>
      </c>
      <c r="AD28" s="164">
        <f t="shared" ref="AD28:AD32" si="75">R28+U28+X28+AA28</f>
        <v>0</v>
      </c>
      <c r="AE28" s="231">
        <f>AD28-AC28</f>
        <v>0</v>
      </c>
      <c r="AF28" s="129">
        <f>SUM(AF11:AF24)</f>
        <v>0</v>
      </c>
      <c r="AG28" s="128">
        <f>SUM(AG11:AG24)</f>
        <v>0</v>
      </c>
      <c r="AH28" s="222">
        <f>AG28-AF28</f>
        <v>0</v>
      </c>
      <c r="AI28" s="129">
        <f>SUM(AI11:AI24)</f>
        <v>0</v>
      </c>
      <c r="AJ28" s="128">
        <f>SUM(AJ11:AJ24)</f>
        <v>0</v>
      </c>
      <c r="AK28" s="222">
        <f>AJ28-AI28</f>
        <v>0</v>
      </c>
      <c r="AL28" s="129">
        <f>SUM(AL11:AL24)</f>
        <v>0</v>
      </c>
      <c r="AM28" s="128">
        <f>SUM(AM11:AM24)</f>
        <v>0</v>
      </c>
      <c r="AN28" s="222">
        <f>AM28-AL28</f>
        <v>0</v>
      </c>
      <c r="AO28" s="129">
        <f>SUM(AO11:AO24)</f>
        <v>0</v>
      </c>
      <c r="AP28" s="128">
        <f>SUM(AP11:AP24)</f>
        <v>0</v>
      </c>
      <c r="AQ28" s="222">
        <f>AP28-AO28</f>
        <v>0</v>
      </c>
      <c r="AR28" s="247">
        <f t="shared" ref="AR28:AR32" si="76">AF28+AI28+AL28+AO28</f>
        <v>0</v>
      </c>
      <c r="AS28" s="164">
        <f t="shared" ref="AS28:AS32" si="77">AG28+AJ28+AM28+AP28</f>
        <v>0</v>
      </c>
      <c r="AT28" s="231">
        <f>AS28-AR28</f>
        <v>0</v>
      </c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</row>
    <row r="29" spans="1:190" s="54" customFormat="1" ht="13.5" customHeight="1" thickBot="1" x14ac:dyDescent="0.25">
      <c r="A29" s="198" t="s">
        <v>42</v>
      </c>
      <c r="B29" s="131">
        <f t="shared" ref="B29:L29" si="78">+B6-B28</f>
        <v>0</v>
      </c>
      <c r="C29" s="130">
        <f t="shared" si="78"/>
        <v>0</v>
      </c>
      <c r="D29" s="223">
        <f>C29-B29</f>
        <v>0</v>
      </c>
      <c r="E29" s="131">
        <f t="shared" si="78"/>
        <v>0</v>
      </c>
      <c r="F29" s="130">
        <f t="shared" si="78"/>
        <v>0</v>
      </c>
      <c r="G29" s="223">
        <f>F29-E29</f>
        <v>0</v>
      </c>
      <c r="H29" s="131">
        <f t="shared" si="78"/>
        <v>0</v>
      </c>
      <c r="I29" s="130">
        <f t="shared" si="78"/>
        <v>0</v>
      </c>
      <c r="J29" s="223">
        <f>I29-H29</f>
        <v>0</v>
      </c>
      <c r="K29" s="131">
        <f t="shared" si="78"/>
        <v>0</v>
      </c>
      <c r="L29" s="130">
        <f t="shared" si="78"/>
        <v>0</v>
      </c>
      <c r="M29" s="223">
        <f>L29-K29</f>
        <v>0</v>
      </c>
      <c r="N29" s="248">
        <f t="shared" si="73"/>
        <v>0</v>
      </c>
      <c r="O29" s="165">
        <f t="shared" si="73"/>
        <v>0</v>
      </c>
      <c r="P29" s="233">
        <f>O29-N29</f>
        <v>0</v>
      </c>
      <c r="Q29" s="131">
        <f>+Q6-Q28</f>
        <v>0</v>
      </c>
      <c r="R29" s="130">
        <f>+R6-R28</f>
        <v>0</v>
      </c>
      <c r="S29" s="223">
        <f>R29-Q29</f>
        <v>0</v>
      </c>
      <c r="T29" s="131">
        <f>+T6-T28</f>
        <v>0</v>
      </c>
      <c r="U29" s="130">
        <f>+U6-U28</f>
        <v>0</v>
      </c>
      <c r="V29" s="223">
        <f>U29-T29</f>
        <v>0</v>
      </c>
      <c r="W29" s="131">
        <f>+W6-W28</f>
        <v>0</v>
      </c>
      <c r="X29" s="130">
        <f>+X6-X28</f>
        <v>0</v>
      </c>
      <c r="Y29" s="223">
        <f>X29-W29</f>
        <v>0</v>
      </c>
      <c r="Z29" s="131">
        <f>+Z6-Z28</f>
        <v>0</v>
      </c>
      <c r="AA29" s="130">
        <f>+AA6-AA28</f>
        <v>0</v>
      </c>
      <c r="AB29" s="223">
        <f>AA29-Z29</f>
        <v>0</v>
      </c>
      <c r="AC29" s="248">
        <f t="shared" si="74"/>
        <v>0</v>
      </c>
      <c r="AD29" s="165">
        <f t="shared" si="75"/>
        <v>0</v>
      </c>
      <c r="AE29" s="233">
        <f>AD29-AC29</f>
        <v>0</v>
      </c>
      <c r="AF29" s="131">
        <f>+AF6-AF28</f>
        <v>0</v>
      </c>
      <c r="AG29" s="130">
        <f>+AG6-AG28</f>
        <v>0</v>
      </c>
      <c r="AH29" s="223">
        <f>AG29-AF29</f>
        <v>0</v>
      </c>
      <c r="AI29" s="131">
        <f>+AI6-AI28</f>
        <v>0</v>
      </c>
      <c r="AJ29" s="130">
        <f>+AJ6-AJ28</f>
        <v>0</v>
      </c>
      <c r="AK29" s="223">
        <f>AJ29-AI29</f>
        <v>0</v>
      </c>
      <c r="AL29" s="131">
        <f>+AL6-AL28</f>
        <v>0</v>
      </c>
      <c r="AM29" s="130">
        <f>+AM6-AM28</f>
        <v>0</v>
      </c>
      <c r="AN29" s="223">
        <f>AM29-AL29</f>
        <v>0</v>
      </c>
      <c r="AO29" s="131">
        <f>+AO6-AO28</f>
        <v>0</v>
      </c>
      <c r="AP29" s="130">
        <f>+AP6-AP28</f>
        <v>0</v>
      </c>
      <c r="AQ29" s="223">
        <f>AP29-AO29</f>
        <v>0</v>
      </c>
      <c r="AR29" s="248">
        <f t="shared" si="76"/>
        <v>0</v>
      </c>
      <c r="AS29" s="165">
        <f t="shared" si="77"/>
        <v>0</v>
      </c>
      <c r="AT29" s="233">
        <f>AS29-AR29</f>
        <v>0</v>
      </c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</row>
    <row r="30" spans="1:190" s="55" customFormat="1" ht="14.25" customHeight="1" thickTop="1" thickBot="1" x14ac:dyDescent="0.25">
      <c r="A30" s="199" t="s">
        <v>41</v>
      </c>
      <c r="B30" s="133">
        <f t="shared" ref="B30:L30" si="79">(B8+B7)-B26</f>
        <v>0</v>
      </c>
      <c r="C30" s="132">
        <f t="shared" si="79"/>
        <v>0</v>
      </c>
      <c r="D30" s="224">
        <f>C30-B30</f>
        <v>0</v>
      </c>
      <c r="E30" s="133">
        <f t="shared" si="79"/>
        <v>0</v>
      </c>
      <c r="F30" s="132">
        <f t="shared" si="79"/>
        <v>0</v>
      </c>
      <c r="G30" s="224">
        <f>F30-E30</f>
        <v>0</v>
      </c>
      <c r="H30" s="133">
        <f t="shared" si="79"/>
        <v>0</v>
      </c>
      <c r="I30" s="132">
        <f t="shared" si="79"/>
        <v>0</v>
      </c>
      <c r="J30" s="224">
        <f>I30-H30</f>
        <v>0</v>
      </c>
      <c r="K30" s="133">
        <f t="shared" si="79"/>
        <v>0</v>
      </c>
      <c r="L30" s="132">
        <f t="shared" si="79"/>
        <v>0</v>
      </c>
      <c r="M30" s="224">
        <f>L30-K30</f>
        <v>0</v>
      </c>
      <c r="N30" s="249">
        <f t="shared" si="73"/>
        <v>0</v>
      </c>
      <c r="O30" s="166">
        <f t="shared" si="73"/>
        <v>0</v>
      </c>
      <c r="P30" s="234">
        <f>O30-N30</f>
        <v>0</v>
      </c>
      <c r="Q30" s="133">
        <f>(Q8+Q7)-Q26</f>
        <v>0</v>
      </c>
      <c r="R30" s="132">
        <f>(R8+R7)-R26</f>
        <v>0</v>
      </c>
      <c r="S30" s="224">
        <f>R30-Q30</f>
        <v>0</v>
      </c>
      <c r="T30" s="133">
        <f>(T8+T7)-T26</f>
        <v>0</v>
      </c>
      <c r="U30" s="132">
        <f>(U8+U7)-U26</f>
        <v>0</v>
      </c>
      <c r="V30" s="224">
        <f>U30-T30</f>
        <v>0</v>
      </c>
      <c r="W30" s="133">
        <f>(W8+W7)-W26</f>
        <v>0</v>
      </c>
      <c r="X30" s="132">
        <f>(X8+X7)-X26</f>
        <v>0</v>
      </c>
      <c r="Y30" s="224">
        <f>X30-W30</f>
        <v>0</v>
      </c>
      <c r="Z30" s="133">
        <f>(Z8+Z7)-Z26</f>
        <v>0</v>
      </c>
      <c r="AA30" s="132">
        <f>(AA8+AA7)-AA26</f>
        <v>0</v>
      </c>
      <c r="AB30" s="224">
        <f>AA30-Z30</f>
        <v>0</v>
      </c>
      <c r="AC30" s="249">
        <f t="shared" si="74"/>
        <v>0</v>
      </c>
      <c r="AD30" s="166">
        <f t="shared" si="75"/>
        <v>0</v>
      </c>
      <c r="AE30" s="234">
        <f>AD30-AC30</f>
        <v>0</v>
      </c>
      <c r="AF30" s="133">
        <f>(AF8+AF7)-AF26</f>
        <v>0</v>
      </c>
      <c r="AG30" s="132">
        <f>(AG8+AG7)-AG26</f>
        <v>0</v>
      </c>
      <c r="AH30" s="224">
        <f>AG30-AF30</f>
        <v>0</v>
      </c>
      <c r="AI30" s="133">
        <f>(AI8+AI7)-AI26</f>
        <v>0</v>
      </c>
      <c r="AJ30" s="132">
        <f>(AJ8+AJ7)-AJ26</f>
        <v>0</v>
      </c>
      <c r="AK30" s="224">
        <f>AJ30-AI30</f>
        <v>0</v>
      </c>
      <c r="AL30" s="133">
        <f>(AL8+AL7)-AL26</f>
        <v>0</v>
      </c>
      <c r="AM30" s="132">
        <f>(AM8+AM7)-AM26</f>
        <v>0</v>
      </c>
      <c r="AN30" s="224">
        <f>AM30-AL30</f>
        <v>0</v>
      </c>
      <c r="AO30" s="133">
        <f>(AO8+AO7)-AO26</f>
        <v>0</v>
      </c>
      <c r="AP30" s="132">
        <f>(AP8+AP7)-AP26</f>
        <v>0</v>
      </c>
      <c r="AQ30" s="224">
        <f>AP30-AO30</f>
        <v>0</v>
      </c>
      <c r="AR30" s="249">
        <f t="shared" si="76"/>
        <v>0</v>
      </c>
      <c r="AS30" s="166">
        <f t="shared" si="77"/>
        <v>0</v>
      </c>
      <c r="AT30" s="234">
        <f>AS30-AR30</f>
        <v>0</v>
      </c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</row>
    <row r="31" spans="1:190" s="56" customFormat="1" ht="13.5" customHeight="1" thickTop="1" x14ac:dyDescent="0.2">
      <c r="A31" s="200" t="s">
        <v>40</v>
      </c>
      <c r="B31" s="135">
        <f t="shared" ref="B31:L31" si="80">+B28+B26</f>
        <v>0</v>
      </c>
      <c r="C31" s="134">
        <f t="shared" si="80"/>
        <v>0</v>
      </c>
      <c r="D31" s="225">
        <f>C31-B31</f>
        <v>0</v>
      </c>
      <c r="E31" s="135">
        <f t="shared" si="80"/>
        <v>0</v>
      </c>
      <c r="F31" s="134">
        <f t="shared" si="80"/>
        <v>0</v>
      </c>
      <c r="G31" s="225">
        <f>F31-E31</f>
        <v>0</v>
      </c>
      <c r="H31" s="135">
        <f t="shared" si="80"/>
        <v>0</v>
      </c>
      <c r="I31" s="134">
        <f t="shared" si="80"/>
        <v>0</v>
      </c>
      <c r="J31" s="225">
        <f>I31-H31</f>
        <v>0</v>
      </c>
      <c r="K31" s="135">
        <f t="shared" si="80"/>
        <v>0</v>
      </c>
      <c r="L31" s="134">
        <f t="shared" si="80"/>
        <v>0</v>
      </c>
      <c r="M31" s="225">
        <f>L31-K31</f>
        <v>0</v>
      </c>
      <c r="N31" s="250">
        <f t="shared" si="73"/>
        <v>0</v>
      </c>
      <c r="O31" s="167">
        <f t="shared" si="73"/>
        <v>0</v>
      </c>
      <c r="P31" s="235">
        <f>O31-N31</f>
        <v>0</v>
      </c>
      <c r="Q31" s="135">
        <f>+Q28+Q26</f>
        <v>0</v>
      </c>
      <c r="R31" s="134">
        <f>+R28+R26</f>
        <v>0</v>
      </c>
      <c r="S31" s="225">
        <f>R31-Q31</f>
        <v>0</v>
      </c>
      <c r="T31" s="135">
        <f>+T28+T26</f>
        <v>0</v>
      </c>
      <c r="U31" s="134">
        <f>+U28+U26</f>
        <v>0</v>
      </c>
      <c r="V31" s="225">
        <f>U31-T31</f>
        <v>0</v>
      </c>
      <c r="W31" s="135">
        <f>+W28+W26</f>
        <v>0</v>
      </c>
      <c r="X31" s="134">
        <f>+X28+X26</f>
        <v>0</v>
      </c>
      <c r="Y31" s="225">
        <f>X31-W31</f>
        <v>0</v>
      </c>
      <c r="Z31" s="135">
        <f>+Z28+Z26</f>
        <v>0</v>
      </c>
      <c r="AA31" s="134">
        <f>+AA28+AA26</f>
        <v>0</v>
      </c>
      <c r="AB31" s="225">
        <f>AA31-Z31</f>
        <v>0</v>
      </c>
      <c r="AC31" s="250">
        <f t="shared" si="74"/>
        <v>0</v>
      </c>
      <c r="AD31" s="167">
        <f t="shared" si="75"/>
        <v>0</v>
      </c>
      <c r="AE31" s="235">
        <f>AD31-AC31</f>
        <v>0</v>
      </c>
      <c r="AF31" s="135">
        <f>+AF28+AF26</f>
        <v>0</v>
      </c>
      <c r="AG31" s="134">
        <f>+AG28+AG26</f>
        <v>0</v>
      </c>
      <c r="AH31" s="225">
        <f>AG31-AF31</f>
        <v>0</v>
      </c>
      <c r="AI31" s="135">
        <f>+AI28+AI26</f>
        <v>0</v>
      </c>
      <c r="AJ31" s="134">
        <f>+AJ28+AJ26</f>
        <v>0</v>
      </c>
      <c r="AK31" s="225">
        <f>AJ31-AI31</f>
        <v>0</v>
      </c>
      <c r="AL31" s="135">
        <f>+AL28+AL26</f>
        <v>0</v>
      </c>
      <c r="AM31" s="134">
        <f>+AM28+AM26</f>
        <v>0</v>
      </c>
      <c r="AN31" s="225">
        <f>AM31-AL31</f>
        <v>0</v>
      </c>
      <c r="AO31" s="135">
        <f>+AO28+AO26</f>
        <v>0</v>
      </c>
      <c r="AP31" s="134">
        <f>+AP28+AP26</f>
        <v>0</v>
      </c>
      <c r="AQ31" s="225">
        <f>AP31-AO31</f>
        <v>0</v>
      </c>
      <c r="AR31" s="250">
        <f t="shared" si="76"/>
        <v>0</v>
      </c>
      <c r="AS31" s="167">
        <f t="shared" si="77"/>
        <v>0</v>
      </c>
      <c r="AT31" s="235">
        <f>AS31-AR31</f>
        <v>0</v>
      </c>
    </row>
    <row r="32" spans="1:190" s="56" customFormat="1" ht="12.75" customHeight="1" x14ac:dyDescent="0.2">
      <c r="A32" s="200" t="s">
        <v>39</v>
      </c>
      <c r="B32" s="129">
        <f>+B9-B31</f>
        <v>0</v>
      </c>
      <c r="C32" s="128">
        <f t="shared" ref="C32:L32" si="81">+C9-C31</f>
        <v>0</v>
      </c>
      <c r="D32" s="222">
        <f>C32-B32</f>
        <v>0</v>
      </c>
      <c r="E32" s="129">
        <f t="shared" si="81"/>
        <v>0</v>
      </c>
      <c r="F32" s="128">
        <f t="shared" si="81"/>
        <v>0</v>
      </c>
      <c r="G32" s="222">
        <f>F32-E32</f>
        <v>0</v>
      </c>
      <c r="H32" s="129">
        <f t="shared" si="81"/>
        <v>0</v>
      </c>
      <c r="I32" s="128">
        <f t="shared" si="81"/>
        <v>0</v>
      </c>
      <c r="J32" s="222">
        <f>I32-H32</f>
        <v>0</v>
      </c>
      <c r="K32" s="129">
        <f t="shared" si="81"/>
        <v>0</v>
      </c>
      <c r="L32" s="128">
        <f t="shared" si="81"/>
        <v>0</v>
      </c>
      <c r="M32" s="222">
        <f>L32-K32</f>
        <v>0</v>
      </c>
      <c r="N32" s="247">
        <f t="shared" si="73"/>
        <v>0</v>
      </c>
      <c r="O32" s="167">
        <f t="shared" si="73"/>
        <v>0</v>
      </c>
      <c r="P32" s="235">
        <f>O32-N32</f>
        <v>0</v>
      </c>
      <c r="Q32" s="129">
        <f>+Q9-Q31</f>
        <v>0</v>
      </c>
      <c r="R32" s="128">
        <f>+R9-R31</f>
        <v>0</v>
      </c>
      <c r="S32" s="222">
        <f>R32-Q32</f>
        <v>0</v>
      </c>
      <c r="T32" s="129">
        <f>+T9-T31</f>
        <v>0</v>
      </c>
      <c r="U32" s="128">
        <f>+U9-U31</f>
        <v>0</v>
      </c>
      <c r="V32" s="222">
        <f>U32-T32</f>
        <v>0</v>
      </c>
      <c r="W32" s="129">
        <f>+W9-W31</f>
        <v>0</v>
      </c>
      <c r="X32" s="128">
        <f>+X9-X31</f>
        <v>0</v>
      </c>
      <c r="Y32" s="222">
        <f>X32-W32</f>
        <v>0</v>
      </c>
      <c r="Z32" s="129">
        <f>+Z9-Z31</f>
        <v>0</v>
      </c>
      <c r="AA32" s="128">
        <f>+AA9-AA31</f>
        <v>0</v>
      </c>
      <c r="AB32" s="222">
        <f>AA32-Z32</f>
        <v>0</v>
      </c>
      <c r="AC32" s="247">
        <f t="shared" si="74"/>
        <v>0</v>
      </c>
      <c r="AD32" s="167">
        <f t="shared" si="75"/>
        <v>0</v>
      </c>
      <c r="AE32" s="235">
        <f>AD32-AC32</f>
        <v>0</v>
      </c>
      <c r="AF32" s="129">
        <f>+AF9-AF31</f>
        <v>0</v>
      </c>
      <c r="AG32" s="128">
        <f>+AG9-AG31</f>
        <v>0</v>
      </c>
      <c r="AH32" s="222">
        <f>AG32-AF32</f>
        <v>0</v>
      </c>
      <c r="AI32" s="129">
        <f>+AI9-AI31</f>
        <v>0</v>
      </c>
      <c r="AJ32" s="128">
        <f>+AJ9-AJ31</f>
        <v>0</v>
      </c>
      <c r="AK32" s="222">
        <f>AJ32-AI32</f>
        <v>0</v>
      </c>
      <c r="AL32" s="129">
        <f>+AL9-AL31</f>
        <v>0</v>
      </c>
      <c r="AM32" s="128">
        <f>+AM9-AM31</f>
        <v>0</v>
      </c>
      <c r="AN32" s="222">
        <f>AM32-AL32</f>
        <v>0</v>
      </c>
      <c r="AO32" s="129">
        <f>+AO9-AO31</f>
        <v>0</v>
      </c>
      <c r="AP32" s="128">
        <f>+AP9-AP31</f>
        <v>0</v>
      </c>
      <c r="AQ32" s="222">
        <f>AP32-AO32</f>
        <v>0</v>
      </c>
      <c r="AR32" s="247">
        <f t="shared" si="76"/>
        <v>0</v>
      </c>
      <c r="AS32" s="167">
        <f t="shared" si="77"/>
        <v>0</v>
      </c>
      <c r="AT32" s="235">
        <f>AS32-AR32</f>
        <v>0</v>
      </c>
    </row>
    <row r="33" spans="1:190" s="44" customFormat="1" x14ac:dyDescent="0.2">
      <c r="A33" s="189" t="s">
        <v>38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75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82"/>
      <c r="AF33" s="363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7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</row>
    <row r="34" spans="1:190" s="43" customFormat="1" x14ac:dyDescent="0.2">
      <c r="A34" s="147" t="s">
        <v>37</v>
      </c>
      <c r="B34" s="119"/>
      <c r="C34" s="120"/>
      <c r="D34" s="221">
        <f t="shared" ref="D34:D53" si="82">C34-B34</f>
        <v>0</v>
      </c>
      <c r="E34" s="119"/>
      <c r="F34" s="120"/>
      <c r="G34" s="221">
        <f t="shared" ref="G34:G53" si="83">F34-E34</f>
        <v>0</v>
      </c>
      <c r="H34" s="119"/>
      <c r="I34" s="120"/>
      <c r="J34" s="221">
        <f t="shared" ref="J34:J39" si="84">I34-H34</f>
        <v>0</v>
      </c>
      <c r="K34" s="119"/>
      <c r="L34" s="120"/>
      <c r="M34" s="221">
        <f t="shared" ref="M34:M53" si="85">L34-K34</f>
        <v>0</v>
      </c>
      <c r="N34" s="369"/>
      <c r="O34" s="370"/>
      <c r="P34" s="371"/>
      <c r="Q34" s="119"/>
      <c r="R34" s="120"/>
      <c r="S34" s="221">
        <f t="shared" ref="S34:S53" si="86">R34-Q34</f>
        <v>0</v>
      </c>
      <c r="T34" s="119"/>
      <c r="U34" s="120"/>
      <c r="V34" s="221">
        <f t="shared" ref="V34:V53" si="87">U34-T34</f>
        <v>0</v>
      </c>
      <c r="W34" s="119"/>
      <c r="X34" s="120"/>
      <c r="Y34" s="221">
        <f t="shared" ref="Y34:Y53" si="88">X34-W34</f>
        <v>0</v>
      </c>
      <c r="Z34" s="119"/>
      <c r="AA34" s="120"/>
      <c r="AB34" s="221">
        <f t="shared" ref="AB34:AB53" si="89">AA34-Z34</f>
        <v>0</v>
      </c>
      <c r="AC34" s="369"/>
      <c r="AD34" s="370"/>
      <c r="AE34" s="371"/>
      <c r="AF34" s="119"/>
      <c r="AG34" s="120"/>
      <c r="AH34" s="221">
        <f t="shared" ref="AH34:AH53" si="90">AG34-AF34</f>
        <v>0</v>
      </c>
      <c r="AI34" s="119"/>
      <c r="AJ34" s="120"/>
      <c r="AK34" s="221">
        <f t="shared" ref="AK34:AK53" si="91">AJ34-AI34</f>
        <v>0</v>
      </c>
      <c r="AL34" s="119"/>
      <c r="AM34" s="120"/>
      <c r="AN34" s="221">
        <f t="shared" ref="AN34:AN53" si="92">AM34-AL34</f>
        <v>0</v>
      </c>
      <c r="AO34" s="119"/>
      <c r="AP34" s="120"/>
      <c r="AQ34" s="221">
        <f t="shared" ref="AQ34:AQ53" si="93">AP34-AO34</f>
        <v>0</v>
      </c>
      <c r="AR34" s="369"/>
      <c r="AS34" s="370"/>
      <c r="AT34" s="371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</row>
    <row r="35" spans="1:190" s="43" customFormat="1" ht="12.75" customHeight="1" x14ac:dyDescent="0.2">
      <c r="A35" s="147" t="s">
        <v>36</v>
      </c>
      <c r="B35" s="119"/>
      <c r="C35" s="120"/>
      <c r="D35" s="221">
        <f t="shared" si="82"/>
        <v>0</v>
      </c>
      <c r="E35" s="119"/>
      <c r="F35" s="120"/>
      <c r="G35" s="221">
        <f t="shared" si="83"/>
        <v>0</v>
      </c>
      <c r="H35" s="119"/>
      <c r="I35" s="120"/>
      <c r="J35" s="221">
        <f t="shared" si="84"/>
        <v>0</v>
      </c>
      <c r="K35" s="119"/>
      <c r="L35" s="120"/>
      <c r="M35" s="221">
        <f t="shared" si="85"/>
        <v>0</v>
      </c>
      <c r="N35" s="369"/>
      <c r="O35" s="370"/>
      <c r="P35" s="371"/>
      <c r="Q35" s="119"/>
      <c r="R35" s="120"/>
      <c r="S35" s="221">
        <f t="shared" si="86"/>
        <v>0</v>
      </c>
      <c r="T35" s="119"/>
      <c r="U35" s="120"/>
      <c r="V35" s="221">
        <f t="shared" si="87"/>
        <v>0</v>
      </c>
      <c r="W35" s="119"/>
      <c r="X35" s="120"/>
      <c r="Y35" s="221">
        <f t="shared" si="88"/>
        <v>0</v>
      </c>
      <c r="Z35" s="119"/>
      <c r="AA35" s="120"/>
      <c r="AB35" s="221">
        <f t="shared" si="89"/>
        <v>0</v>
      </c>
      <c r="AC35" s="369"/>
      <c r="AD35" s="370"/>
      <c r="AE35" s="371"/>
      <c r="AF35" s="119"/>
      <c r="AG35" s="120"/>
      <c r="AH35" s="221">
        <f t="shared" si="90"/>
        <v>0</v>
      </c>
      <c r="AI35" s="119"/>
      <c r="AJ35" s="120"/>
      <c r="AK35" s="221">
        <f t="shared" si="91"/>
        <v>0</v>
      </c>
      <c r="AL35" s="119"/>
      <c r="AM35" s="120"/>
      <c r="AN35" s="221">
        <f t="shared" si="92"/>
        <v>0</v>
      </c>
      <c r="AO35" s="119"/>
      <c r="AP35" s="120"/>
      <c r="AQ35" s="221">
        <f t="shared" si="93"/>
        <v>0</v>
      </c>
      <c r="AR35" s="369"/>
      <c r="AS35" s="370"/>
      <c r="AT35" s="371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</row>
    <row r="36" spans="1:190" s="43" customFormat="1" ht="12.75" customHeight="1" x14ac:dyDescent="0.2">
      <c r="A36" s="147" t="s">
        <v>35</v>
      </c>
      <c r="B36" s="119"/>
      <c r="C36" s="120"/>
      <c r="D36" s="221">
        <f t="shared" si="82"/>
        <v>0</v>
      </c>
      <c r="E36" s="119"/>
      <c r="F36" s="120"/>
      <c r="G36" s="221">
        <f t="shared" si="83"/>
        <v>0</v>
      </c>
      <c r="H36" s="119"/>
      <c r="I36" s="120"/>
      <c r="J36" s="221">
        <f t="shared" si="84"/>
        <v>0</v>
      </c>
      <c r="K36" s="119"/>
      <c r="L36" s="120"/>
      <c r="M36" s="221">
        <f t="shared" si="85"/>
        <v>0</v>
      </c>
      <c r="N36" s="369"/>
      <c r="O36" s="370"/>
      <c r="P36" s="371"/>
      <c r="Q36" s="119"/>
      <c r="R36" s="120"/>
      <c r="S36" s="221">
        <f t="shared" si="86"/>
        <v>0</v>
      </c>
      <c r="T36" s="119"/>
      <c r="U36" s="120"/>
      <c r="V36" s="221">
        <f t="shared" si="87"/>
        <v>0</v>
      </c>
      <c r="W36" s="119"/>
      <c r="X36" s="120"/>
      <c r="Y36" s="221">
        <f t="shared" si="88"/>
        <v>0</v>
      </c>
      <c r="Z36" s="119"/>
      <c r="AA36" s="120"/>
      <c r="AB36" s="221">
        <f t="shared" si="89"/>
        <v>0</v>
      </c>
      <c r="AC36" s="369"/>
      <c r="AD36" s="370"/>
      <c r="AE36" s="371"/>
      <c r="AF36" s="119"/>
      <c r="AG36" s="120"/>
      <c r="AH36" s="221">
        <f t="shared" si="90"/>
        <v>0</v>
      </c>
      <c r="AI36" s="119"/>
      <c r="AJ36" s="120"/>
      <c r="AK36" s="221">
        <f t="shared" si="91"/>
        <v>0</v>
      </c>
      <c r="AL36" s="119"/>
      <c r="AM36" s="120"/>
      <c r="AN36" s="221">
        <f t="shared" si="92"/>
        <v>0</v>
      </c>
      <c r="AO36" s="119"/>
      <c r="AP36" s="120"/>
      <c r="AQ36" s="221">
        <f t="shared" si="93"/>
        <v>0</v>
      </c>
      <c r="AR36" s="369"/>
      <c r="AS36" s="370"/>
      <c r="AT36" s="371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</row>
    <row r="37" spans="1:190" s="43" customFormat="1" ht="12.75" customHeight="1" x14ac:dyDescent="0.2">
      <c r="A37" s="147" t="s">
        <v>34</v>
      </c>
      <c r="B37" s="119"/>
      <c r="C37" s="120"/>
      <c r="D37" s="221">
        <f t="shared" si="82"/>
        <v>0</v>
      </c>
      <c r="E37" s="119"/>
      <c r="F37" s="120"/>
      <c r="G37" s="221">
        <f>F37-E37</f>
        <v>0</v>
      </c>
      <c r="H37" s="119"/>
      <c r="I37" s="120"/>
      <c r="J37" s="221">
        <f t="shared" si="84"/>
        <v>0</v>
      </c>
      <c r="K37" s="119"/>
      <c r="L37" s="120"/>
      <c r="M37" s="221">
        <f t="shared" si="85"/>
        <v>0</v>
      </c>
      <c r="N37" s="369"/>
      <c r="O37" s="370"/>
      <c r="P37" s="371"/>
      <c r="Q37" s="119"/>
      <c r="R37" s="120"/>
      <c r="S37" s="221">
        <f t="shared" si="86"/>
        <v>0</v>
      </c>
      <c r="T37" s="119"/>
      <c r="U37" s="120"/>
      <c r="V37" s="221">
        <f t="shared" si="87"/>
        <v>0</v>
      </c>
      <c r="W37" s="119"/>
      <c r="X37" s="120"/>
      <c r="Y37" s="221">
        <f t="shared" si="88"/>
        <v>0</v>
      </c>
      <c r="Z37" s="119"/>
      <c r="AA37" s="120"/>
      <c r="AB37" s="221">
        <f t="shared" si="89"/>
        <v>0</v>
      </c>
      <c r="AC37" s="369"/>
      <c r="AD37" s="370"/>
      <c r="AE37" s="371"/>
      <c r="AF37" s="119"/>
      <c r="AG37" s="120"/>
      <c r="AH37" s="221">
        <f t="shared" si="90"/>
        <v>0</v>
      </c>
      <c r="AI37" s="119"/>
      <c r="AJ37" s="120"/>
      <c r="AK37" s="221">
        <f t="shared" si="91"/>
        <v>0</v>
      </c>
      <c r="AL37" s="119"/>
      <c r="AM37" s="120"/>
      <c r="AN37" s="221">
        <f t="shared" si="92"/>
        <v>0</v>
      </c>
      <c r="AO37" s="119"/>
      <c r="AP37" s="120"/>
      <c r="AQ37" s="221">
        <f t="shared" si="93"/>
        <v>0</v>
      </c>
      <c r="AR37" s="369"/>
      <c r="AS37" s="370"/>
      <c r="AT37" s="371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</row>
    <row r="38" spans="1:190" s="43" customFormat="1" ht="12.75" customHeight="1" x14ac:dyDescent="0.2">
      <c r="A38" s="147" t="s">
        <v>33</v>
      </c>
      <c r="B38" s="119"/>
      <c r="C38" s="120"/>
      <c r="D38" s="221">
        <f t="shared" si="82"/>
        <v>0</v>
      </c>
      <c r="E38" s="119"/>
      <c r="F38" s="120"/>
      <c r="G38" s="221">
        <f t="shared" si="83"/>
        <v>0</v>
      </c>
      <c r="H38" s="119"/>
      <c r="I38" s="120"/>
      <c r="J38" s="221">
        <f t="shared" si="84"/>
        <v>0</v>
      </c>
      <c r="K38" s="119"/>
      <c r="L38" s="120"/>
      <c r="M38" s="221">
        <f t="shared" si="85"/>
        <v>0</v>
      </c>
      <c r="N38" s="369"/>
      <c r="O38" s="370"/>
      <c r="P38" s="371"/>
      <c r="Q38" s="119"/>
      <c r="R38" s="120"/>
      <c r="S38" s="221">
        <f t="shared" si="86"/>
        <v>0</v>
      </c>
      <c r="T38" s="119"/>
      <c r="U38" s="120"/>
      <c r="V38" s="221">
        <f t="shared" si="87"/>
        <v>0</v>
      </c>
      <c r="W38" s="119"/>
      <c r="X38" s="120"/>
      <c r="Y38" s="221">
        <f t="shared" si="88"/>
        <v>0</v>
      </c>
      <c r="Z38" s="119"/>
      <c r="AA38" s="120"/>
      <c r="AB38" s="221">
        <f t="shared" si="89"/>
        <v>0</v>
      </c>
      <c r="AC38" s="369"/>
      <c r="AD38" s="370"/>
      <c r="AE38" s="371"/>
      <c r="AF38" s="119"/>
      <c r="AG38" s="120"/>
      <c r="AH38" s="221">
        <f t="shared" si="90"/>
        <v>0</v>
      </c>
      <c r="AI38" s="119"/>
      <c r="AJ38" s="120"/>
      <c r="AK38" s="221">
        <f t="shared" si="91"/>
        <v>0</v>
      </c>
      <c r="AL38" s="119"/>
      <c r="AM38" s="120"/>
      <c r="AN38" s="221">
        <f t="shared" si="92"/>
        <v>0</v>
      </c>
      <c r="AO38" s="119"/>
      <c r="AP38" s="120"/>
      <c r="AQ38" s="221">
        <f t="shared" si="93"/>
        <v>0</v>
      </c>
      <c r="AR38" s="369"/>
      <c r="AS38" s="370"/>
      <c r="AT38" s="371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</row>
    <row r="39" spans="1:190" s="43" customFormat="1" ht="12.75" customHeight="1" x14ac:dyDescent="0.2">
      <c r="A39" s="147" t="s">
        <v>32</v>
      </c>
      <c r="B39" s="119"/>
      <c r="C39" s="120"/>
      <c r="D39" s="221">
        <f t="shared" si="82"/>
        <v>0</v>
      </c>
      <c r="E39" s="119"/>
      <c r="F39" s="120"/>
      <c r="G39" s="221">
        <f t="shared" si="83"/>
        <v>0</v>
      </c>
      <c r="H39" s="119"/>
      <c r="I39" s="120"/>
      <c r="J39" s="221">
        <f t="shared" si="84"/>
        <v>0</v>
      </c>
      <c r="K39" s="119"/>
      <c r="L39" s="120"/>
      <c r="M39" s="221">
        <f t="shared" si="85"/>
        <v>0</v>
      </c>
      <c r="N39" s="369"/>
      <c r="O39" s="370"/>
      <c r="P39" s="371"/>
      <c r="Q39" s="119"/>
      <c r="R39" s="120"/>
      <c r="S39" s="221">
        <f t="shared" si="86"/>
        <v>0</v>
      </c>
      <c r="T39" s="119"/>
      <c r="U39" s="120"/>
      <c r="V39" s="221">
        <f t="shared" si="87"/>
        <v>0</v>
      </c>
      <c r="W39" s="119"/>
      <c r="X39" s="120"/>
      <c r="Y39" s="221">
        <f t="shared" si="88"/>
        <v>0</v>
      </c>
      <c r="Z39" s="119"/>
      <c r="AA39" s="120"/>
      <c r="AB39" s="221">
        <f t="shared" si="89"/>
        <v>0</v>
      </c>
      <c r="AC39" s="369"/>
      <c r="AD39" s="370"/>
      <c r="AE39" s="371"/>
      <c r="AF39" s="119"/>
      <c r="AG39" s="120"/>
      <c r="AH39" s="221">
        <f t="shared" si="90"/>
        <v>0</v>
      </c>
      <c r="AI39" s="119"/>
      <c r="AJ39" s="120"/>
      <c r="AK39" s="221">
        <f t="shared" si="91"/>
        <v>0</v>
      </c>
      <c r="AL39" s="119"/>
      <c r="AM39" s="120"/>
      <c r="AN39" s="221">
        <f t="shared" si="92"/>
        <v>0</v>
      </c>
      <c r="AO39" s="119"/>
      <c r="AP39" s="120"/>
      <c r="AQ39" s="221">
        <f t="shared" si="93"/>
        <v>0</v>
      </c>
      <c r="AR39" s="369"/>
      <c r="AS39" s="370"/>
      <c r="AT39" s="371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</row>
    <row r="40" spans="1:190" s="43" customFormat="1" ht="12.75" customHeight="1" x14ac:dyDescent="0.2">
      <c r="A40" s="147" t="s">
        <v>31</v>
      </c>
      <c r="B40" s="119"/>
      <c r="C40" s="120"/>
      <c r="D40" s="221">
        <f t="shared" si="82"/>
        <v>0</v>
      </c>
      <c r="E40" s="119"/>
      <c r="F40" s="120"/>
      <c r="G40" s="221">
        <f t="shared" si="83"/>
        <v>0</v>
      </c>
      <c r="H40" s="119"/>
      <c r="I40" s="120"/>
      <c r="J40" s="221">
        <f t="shared" ref="J40:J53" si="94">I40-H40</f>
        <v>0</v>
      </c>
      <c r="K40" s="119"/>
      <c r="L40" s="120"/>
      <c r="M40" s="221">
        <f t="shared" si="85"/>
        <v>0</v>
      </c>
      <c r="N40" s="369"/>
      <c r="O40" s="370"/>
      <c r="P40" s="371"/>
      <c r="Q40" s="119"/>
      <c r="R40" s="120"/>
      <c r="S40" s="221">
        <f t="shared" si="86"/>
        <v>0</v>
      </c>
      <c r="T40" s="119"/>
      <c r="U40" s="120"/>
      <c r="V40" s="221">
        <f t="shared" si="87"/>
        <v>0</v>
      </c>
      <c r="W40" s="119"/>
      <c r="X40" s="120"/>
      <c r="Y40" s="221">
        <f t="shared" si="88"/>
        <v>0</v>
      </c>
      <c r="Z40" s="119"/>
      <c r="AA40" s="120"/>
      <c r="AB40" s="221">
        <f t="shared" si="89"/>
        <v>0</v>
      </c>
      <c r="AC40" s="369"/>
      <c r="AD40" s="370"/>
      <c r="AE40" s="371"/>
      <c r="AF40" s="119"/>
      <c r="AG40" s="120"/>
      <c r="AH40" s="221">
        <f t="shared" si="90"/>
        <v>0</v>
      </c>
      <c r="AI40" s="119"/>
      <c r="AJ40" s="120"/>
      <c r="AK40" s="221">
        <f t="shared" si="91"/>
        <v>0</v>
      </c>
      <c r="AL40" s="119"/>
      <c r="AM40" s="120"/>
      <c r="AN40" s="221">
        <f t="shared" si="92"/>
        <v>0</v>
      </c>
      <c r="AO40" s="119"/>
      <c r="AP40" s="120"/>
      <c r="AQ40" s="221">
        <f t="shared" si="93"/>
        <v>0</v>
      </c>
      <c r="AR40" s="369"/>
      <c r="AS40" s="370"/>
      <c r="AT40" s="371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</row>
    <row r="41" spans="1:190" s="43" customFormat="1" ht="12.75" customHeight="1" x14ac:dyDescent="0.2">
      <c r="A41" s="201" t="s">
        <v>30</v>
      </c>
      <c r="B41" s="122"/>
      <c r="C41" s="121"/>
      <c r="D41" s="226">
        <f t="shared" si="82"/>
        <v>0</v>
      </c>
      <c r="E41" s="122"/>
      <c r="F41" s="121"/>
      <c r="G41" s="226">
        <f t="shared" si="83"/>
        <v>0</v>
      </c>
      <c r="H41" s="122"/>
      <c r="I41" s="121"/>
      <c r="J41" s="226">
        <f t="shared" si="94"/>
        <v>0</v>
      </c>
      <c r="K41" s="122"/>
      <c r="L41" s="121"/>
      <c r="M41" s="226">
        <f t="shared" si="85"/>
        <v>0</v>
      </c>
      <c r="N41" s="369"/>
      <c r="O41" s="370"/>
      <c r="P41" s="371"/>
      <c r="Q41" s="122"/>
      <c r="R41" s="121"/>
      <c r="S41" s="226">
        <f t="shared" si="86"/>
        <v>0</v>
      </c>
      <c r="T41" s="122"/>
      <c r="U41" s="121"/>
      <c r="V41" s="226">
        <f t="shared" si="87"/>
        <v>0</v>
      </c>
      <c r="W41" s="122"/>
      <c r="X41" s="121"/>
      <c r="Y41" s="226">
        <f t="shared" si="88"/>
        <v>0</v>
      </c>
      <c r="Z41" s="122"/>
      <c r="AA41" s="121"/>
      <c r="AB41" s="226">
        <f t="shared" si="89"/>
        <v>0</v>
      </c>
      <c r="AC41" s="369"/>
      <c r="AD41" s="370"/>
      <c r="AE41" s="371"/>
      <c r="AF41" s="122"/>
      <c r="AG41" s="121"/>
      <c r="AH41" s="226">
        <f t="shared" si="90"/>
        <v>0</v>
      </c>
      <c r="AI41" s="122"/>
      <c r="AJ41" s="121"/>
      <c r="AK41" s="226">
        <f t="shared" si="91"/>
        <v>0</v>
      </c>
      <c r="AL41" s="122"/>
      <c r="AM41" s="121"/>
      <c r="AN41" s="226">
        <f t="shared" si="92"/>
        <v>0</v>
      </c>
      <c r="AO41" s="122"/>
      <c r="AP41" s="121"/>
      <c r="AQ41" s="226">
        <f t="shared" si="93"/>
        <v>0</v>
      </c>
      <c r="AR41" s="369"/>
      <c r="AS41" s="370"/>
      <c r="AT41" s="371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</row>
    <row r="42" spans="1:190" s="57" customFormat="1" ht="12.75" customHeight="1" x14ac:dyDescent="0.2">
      <c r="A42" s="202" t="s">
        <v>29</v>
      </c>
      <c r="B42" s="137">
        <f t="shared" ref="B42:L42" si="95">SUM(B34:B41)</f>
        <v>0</v>
      </c>
      <c r="C42" s="136">
        <f t="shared" si="95"/>
        <v>0</v>
      </c>
      <c r="D42" s="227">
        <f t="shared" si="82"/>
        <v>0</v>
      </c>
      <c r="E42" s="137">
        <f t="shared" si="95"/>
        <v>0</v>
      </c>
      <c r="F42" s="136">
        <f t="shared" si="95"/>
        <v>0</v>
      </c>
      <c r="G42" s="227">
        <f t="shared" si="83"/>
        <v>0</v>
      </c>
      <c r="H42" s="137">
        <f t="shared" si="95"/>
        <v>0</v>
      </c>
      <c r="I42" s="136">
        <f t="shared" si="95"/>
        <v>0</v>
      </c>
      <c r="J42" s="227">
        <f t="shared" si="94"/>
        <v>0</v>
      </c>
      <c r="K42" s="137">
        <f t="shared" si="95"/>
        <v>0</v>
      </c>
      <c r="L42" s="136">
        <f t="shared" si="95"/>
        <v>0</v>
      </c>
      <c r="M42" s="227">
        <f t="shared" si="85"/>
        <v>0</v>
      </c>
      <c r="N42" s="369"/>
      <c r="O42" s="370"/>
      <c r="P42" s="371"/>
      <c r="Q42" s="137">
        <f>SUM(Q34:Q41)</f>
        <v>0</v>
      </c>
      <c r="R42" s="136">
        <f>SUM(R34:R41)</f>
        <v>0</v>
      </c>
      <c r="S42" s="227">
        <f t="shared" si="86"/>
        <v>0</v>
      </c>
      <c r="T42" s="137">
        <f>SUM(T34:T41)</f>
        <v>0</v>
      </c>
      <c r="U42" s="136">
        <f>SUM(U34:U41)</f>
        <v>0</v>
      </c>
      <c r="V42" s="227">
        <f t="shared" si="87"/>
        <v>0</v>
      </c>
      <c r="W42" s="137">
        <f>SUM(W34:W41)</f>
        <v>0</v>
      </c>
      <c r="X42" s="136">
        <f>SUM(X34:X41)</f>
        <v>0</v>
      </c>
      <c r="Y42" s="227">
        <f t="shared" si="88"/>
        <v>0</v>
      </c>
      <c r="Z42" s="137">
        <f>SUM(Z34:Z41)</f>
        <v>0</v>
      </c>
      <c r="AA42" s="136">
        <f>SUM(AA34:AA41)</f>
        <v>0</v>
      </c>
      <c r="AB42" s="227">
        <f t="shared" si="89"/>
        <v>0</v>
      </c>
      <c r="AC42" s="369"/>
      <c r="AD42" s="370"/>
      <c r="AE42" s="371"/>
      <c r="AF42" s="137">
        <f>SUM(AF34:AF41)</f>
        <v>0</v>
      </c>
      <c r="AG42" s="136">
        <f>SUM(AG34:AG41)</f>
        <v>0</v>
      </c>
      <c r="AH42" s="227">
        <f t="shared" si="90"/>
        <v>0</v>
      </c>
      <c r="AI42" s="137">
        <f>SUM(AI34:AI41)</f>
        <v>0</v>
      </c>
      <c r="AJ42" s="136">
        <f>SUM(AJ34:AJ41)</f>
        <v>0</v>
      </c>
      <c r="AK42" s="227">
        <f t="shared" si="91"/>
        <v>0</v>
      </c>
      <c r="AL42" s="137">
        <f>SUM(AL34:AL41)</f>
        <v>0</v>
      </c>
      <c r="AM42" s="136">
        <f>SUM(AM34:AM41)</f>
        <v>0</v>
      </c>
      <c r="AN42" s="227">
        <f t="shared" si="92"/>
        <v>0</v>
      </c>
      <c r="AO42" s="137">
        <f>SUM(AO34:AO41)</f>
        <v>0</v>
      </c>
      <c r="AP42" s="136">
        <f>SUM(AP34:AP41)</f>
        <v>0</v>
      </c>
      <c r="AQ42" s="227">
        <f t="shared" si="93"/>
        <v>0</v>
      </c>
      <c r="AR42" s="369"/>
      <c r="AS42" s="370"/>
      <c r="AT42" s="371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</row>
    <row r="43" spans="1:190" s="43" customFormat="1" ht="12.75" customHeight="1" x14ac:dyDescent="0.2">
      <c r="A43" s="147" t="s">
        <v>28</v>
      </c>
      <c r="B43" s="119"/>
      <c r="C43" s="120"/>
      <c r="D43" s="221">
        <f t="shared" si="82"/>
        <v>0</v>
      </c>
      <c r="E43" s="119"/>
      <c r="F43" s="120"/>
      <c r="G43" s="221">
        <f t="shared" si="83"/>
        <v>0</v>
      </c>
      <c r="H43" s="119"/>
      <c r="I43" s="120"/>
      <c r="J43" s="221">
        <f t="shared" si="94"/>
        <v>0</v>
      </c>
      <c r="K43" s="119"/>
      <c r="L43" s="120"/>
      <c r="M43" s="221">
        <f t="shared" si="85"/>
        <v>0</v>
      </c>
      <c r="N43" s="369"/>
      <c r="O43" s="370"/>
      <c r="P43" s="371"/>
      <c r="Q43" s="119"/>
      <c r="R43" s="120"/>
      <c r="S43" s="221">
        <f t="shared" si="86"/>
        <v>0</v>
      </c>
      <c r="T43" s="119"/>
      <c r="U43" s="120"/>
      <c r="V43" s="221">
        <f t="shared" si="87"/>
        <v>0</v>
      </c>
      <c r="W43" s="119"/>
      <c r="X43" s="120"/>
      <c r="Y43" s="221">
        <f t="shared" si="88"/>
        <v>0</v>
      </c>
      <c r="Z43" s="119"/>
      <c r="AA43" s="120"/>
      <c r="AB43" s="221">
        <f t="shared" si="89"/>
        <v>0</v>
      </c>
      <c r="AC43" s="369"/>
      <c r="AD43" s="370"/>
      <c r="AE43" s="371"/>
      <c r="AF43" s="119"/>
      <c r="AG43" s="120"/>
      <c r="AH43" s="221">
        <f t="shared" si="90"/>
        <v>0</v>
      </c>
      <c r="AI43" s="119"/>
      <c r="AJ43" s="120"/>
      <c r="AK43" s="221">
        <f t="shared" si="91"/>
        <v>0</v>
      </c>
      <c r="AL43" s="119"/>
      <c r="AM43" s="120"/>
      <c r="AN43" s="221">
        <f t="shared" si="92"/>
        <v>0</v>
      </c>
      <c r="AO43" s="119"/>
      <c r="AP43" s="120"/>
      <c r="AQ43" s="221">
        <f t="shared" si="93"/>
        <v>0</v>
      </c>
      <c r="AR43" s="369"/>
      <c r="AS43" s="370"/>
      <c r="AT43" s="371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</row>
    <row r="44" spans="1:190" s="43" customFormat="1" ht="12.75" customHeight="1" x14ac:dyDescent="0.2">
      <c r="A44" s="147" t="s">
        <v>27</v>
      </c>
      <c r="B44" s="119"/>
      <c r="C44" s="120"/>
      <c r="D44" s="221">
        <f t="shared" si="82"/>
        <v>0</v>
      </c>
      <c r="E44" s="119"/>
      <c r="F44" s="120"/>
      <c r="G44" s="221">
        <f t="shared" si="83"/>
        <v>0</v>
      </c>
      <c r="H44" s="119"/>
      <c r="I44" s="120"/>
      <c r="J44" s="221">
        <f t="shared" si="94"/>
        <v>0</v>
      </c>
      <c r="K44" s="119"/>
      <c r="L44" s="120"/>
      <c r="M44" s="221">
        <f t="shared" si="85"/>
        <v>0</v>
      </c>
      <c r="N44" s="369"/>
      <c r="O44" s="370"/>
      <c r="P44" s="371"/>
      <c r="Q44" s="119"/>
      <c r="R44" s="120"/>
      <c r="S44" s="221">
        <f t="shared" si="86"/>
        <v>0</v>
      </c>
      <c r="T44" s="119"/>
      <c r="U44" s="120"/>
      <c r="V44" s="221">
        <f t="shared" si="87"/>
        <v>0</v>
      </c>
      <c r="W44" s="119"/>
      <c r="X44" s="120"/>
      <c r="Y44" s="221">
        <f t="shared" si="88"/>
        <v>0</v>
      </c>
      <c r="Z44" s="119"/>
      <c r="AA44" s="120"/>
      <c r="AB44" s="221">
        <f t="shared" si="89"/>
        <v>0</v>
      </c>
      <c r="AC44" s="369"/>
      <c r="AD44" s="370"/>
      <c r="AE44" s="371"/>
      <c r="AF44" s="119"/>
      <c r="AG44" s="120"/>
      <c r="AH44" s="221">
        <f t="shared" si="90"/>
        <v>0</v>
      </c>
      <c r="AI44" s="119"/>
      <c r="AJ44" s="120"/>
      <c r="AK44" s="221">
        <f t="shared" si="91"/>
        <v>0</v>
      </c>
      <c r="AL44" s="119"/>
      <c r="AM44" s="120"/>
      <c r="AN44" s="221">
        <f t="shared" si="92"/>
        <v>0</v>
      </c>
      <c r="AO44" s="119"/>
      <c r="AP44" s="120"/>
      <c r="AQ44" s="221">
        <f t="shared" si="93"/>
        <v>0</v>
      </c>
      <c r="AR44" s="369"/>
      <c r="AS44" s="370"/>
      <c r="AT44" s="371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</row>
    <row r="45" spans="1:190" s="49" customFormat="1" ht="12.75" customHeight="1" x14ac:dyDescent="0.2">
      <c r="A45" s="201" t="s">
        <v>26</v>
      </c>
      <c r="B45" s="122"/>
      <c r="C45" s="121"/>
      <c r="D45" s="226">
        <f t="shared" si="82"/>
        <v>0</v>
      </c>
      <c r="E45" s="122"/>
      <c r="F45" s="121"/>
      <c r="G45" s="226">
        <f t="shared" si="83"/>
        <v>0</v>
      </c>
      <c r="H45" s="122"/>
      <c r="I45" s="121"/>
      <c r="J45" s="226">
        <f t="shared" si="94"/>
        <v>0</v>
      </c>
      <c r="K45" s="122"/>
      <c r="L45" s="121"/>
      <c r="M45" s="226">
        <f t="shared" si="85"/>
        <v>0</v>
      </c>
      <c r="N45" s="369"/>
      <c r="O45" s="370"/>
      <c r="P45" s="371"/>
      <c r="Q45" s="122"/>
      <c r="R45" s="121"/>
      <c r="S45" s="226">
        <f t="shared" si="86"/>
        <v>0</v>
      </c>
      <c r="T45" s="122"/>
      <c r="U45" s="121"/>
      <c r="V45" s="226">
        <f t="shared" si="87"/>
        <v>0</v>
      </c>
      <c r="W45" s="122"/>
      <c r="X45" s="121"/>
      <c r="Y45" s="226">
        <f t="shared" si="88"/>
        <v>0</v>
      </c>
      <c r="Z45" s="122"/>
      <c r="AA45" s="121"/>
      <c r="AB45" s="226">
        <f t="shared" si="89"/>
        <v>0</v>
      </c>
      <c r="AC45" s="369"/>
      <c r="AD45" s="370"/>
      <c r="AE45" s="371"/>
      <c r="AF45" s="122"/>
      <c r="AG45" s="121"/>
      <c r="AH45" s="226">
        <f t="shared" si="90"/>
        <v>0</v>
      </c>
      <c r="AI45" s="122"/>
      <c r="AJ45" s="121"/>
      <c r="AK45" s="226">
        <f t="shared" si="91"/>
        <v>0</v>
      </c>
      <c r="AL45" s="122"/>
      <c r="AM45" s="121"/>
      <c r="AN45" s="226">
        <f t="shared" si="92"/>
        <v>0</v>
      </c>
      <c r="AO45" s="122"/>
      <c r="AP45" s="121"/>
      <c r="AQ45" s="226">
        <f t="shared" si="93"/>
        <v>0</v>
      </c>
      <c r="AR45" s="369"/>
      <c r="AS45" s="370"/>
      <c r="AT45" s="371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</row>
    <row r="46" spans="1:190" s="56" customFormat="1" ht="13.5" customHeight="1" thickBot="1" x14ac:dyDescent="0.25">
      <c r="A46" s="198" t="s">
        <v>25</v>
      </c>
      <c r="B46" s="139">
        <f t="shared" ref="B46:L46" si="96">SUM(B42:B45)</f>
        <v>0</v>
      </c>
      <c r="C46" s="138">
        <f t="shared" si="96"/>
        <v>0</v>
      </c>
      <c r="D46" s="228">
        <f t="shared" si="82"/>
        <v>0</v>
      </c>
      <c r="E46" s="139">
        <f t="shared" si="96"/>
        <v>0</v>
      </c>
      <c r="F46" s="138">
        <f t="shared" si="96"/>
        <v>0</v>
      </c>
      <c r="G46" s="228">
        <f t="shared" si="83"/>
        <v>0</v>
      </c>
      <c r="H46" s="139">
        <f t="shared" si="96"/>
        <v>0</v>
      </c>
      <c r="I46" s="138">
        <f t="shared" si="96"/>
        <v>0</v>
      </c>
      <c r="J46" s="228">
        <f t="shared" si="94"/>
        <v>0</v>
      </c>
      <c r="K46" s="139">
        <f t="shared" si="96"/>
        <v>0</v>
      </c>
      <c r="L46" s="138">
        <f t="shared" si="96"/>
        <v>0</v>
      </c>
      <c r="M46" s="228">
        <f t="shared" si="85"/>
        <v>0</v>
      </c>
      <c r="N46" s="369"/>
      <c r="O46" s="370"/>
      <c r="P46" s="371"/>
      <c r="Q46" s="139">
        <f>SUM(Q42:Q45)</f>
        <v>0</v>
      </c>
      <c r="R46" s="138">
        <f>SUM(R42:R45)</f>
        <v>0</v>
      </c>
      <c r="S46" s="228">
        <f t="shared" si="86"/>
        <v>0</v>
      </c>
      <c r="T46" s="139">
        <f>SUM(T42:T45)</f>
        <v>0</v>
      </c>
      <c r="U46" s="138">
        <f>SUM(U42:U45)</f>
        <v>0</v>
      </c>
      <c r="V46" s="228">
        <f t="shared" si="87"/>
        <v>0</v>
      </c>
      <c r="W46" s="139">
        <f>SUM(W42:W45)</f>
        <v>0</v>
      </c>
      <c r="X46" s="138">
        <f>SUM(X42:X45)</f>
        <v>0</v>
      </c>
      <c r="Y46" s="228">
        <f t="shared" si="88"/>
        <v>0</v>
      </c>
      <c r="Z46" s="139">
        <f>SUM(Z42:Z45)</f>
        <v>0</v>
      </c>
      <c r="AA46" s="138">
        <f>SUM(AA42:AA45)</f>
        <v>0</v>
      </c>
      <c r="AB46" s="228">
        <f t="shared" si="89"/>
        <v>0</v>
      </c>
      <c r="AC46" s="369"/>
      <c r="AD46" s="370"/>
      <c r="AE46" s="371"/>
      <c r="AF46" s="139">
        <f>SUM(AF42:AF45)</f>
        <v>0</v>
      </c>
      <c r="AG46" s="138">
        <f>SUM(AG42:AG45)</f>
        <v>0</v>
      </c>
      <c r="AH46" s="228">
        <f t="shared" si="90"/>
        <v>0</v>
      </c>
      <c r="AI46" s="139">
        <f>SUM(AI42:AI45)</f>
        <v>0</v>
      </c>
      <c r="AJ46" s="138">
        <f>SUM(AJ42:AJ45)</f>
        <v>0</v>
      </c>
      <c r="AK46" s="228">
        <f t="shared" si="91"/>
        <v>0</v>
      </c>
      <c r="AL46" s="139">
        <f>SUM(AL42:AL45)</f>
        <v>0</v>
      </c>
      <c r="AM46" s="138">
        <f>SUM(AM42:AM45)</f>
        <v>0</v>
      </c>
      <c r="AN46" s="228">
        <f t="shared" si="92"/>
        <v>0</v>
      </c>
      <c r="AO46" s="139">
        <f>SUM(AO42:AO45)</f>
        <v>0</v>
      </c>
      <c r="AP46" s="138">
        <f>SUM(AP42:AP45)</f>
        <v>0</v>
      </c>
      <c r="AQ46" s="228">
        <f t="shared" si="93"/>
        <v>0</v>
      </c>
      <c r="AR46" s="369"/>
      <c r="AS46" s="370"/>
      <c r="AT46" s="371"/>
    </row>
    <row r="47" spans="1:190" s="43" customFormat="1" ht="13.5" customHeight="1" thickTop="1" x14ac:dyDescent="0.2">
      <c r="A47" s="147" t="s">
        <v>24</v>
      </c>
      <c r="B47" s="119"/>
      <c r="C47" s="120"/>
      <c r="D47" s="221">
        <f t="shared" si="82"/>
        <v>0</v>
      </c>
      <c r="E47" s="119"/>
      <c r="F47" s="120"/>
      <c r="G47" s="221">
        <f t="shared" si="83"/>
        <v>0</v>
      </c>
      <c r="H47" s="119"/>
      <c r="I47" s="120"/>
      <c r="J47" s="221">
        <f t="shared" si="94"/>
        <v>0</v>
      </c>
      <c r="K47" s="119"/>
      <c r="L47" s="120"/>
      <c r="M47" s="221">
        <f t="shared" si="85"/>
        <v>0</v>
      </c>
      <c r="N47" s="369"/>
      <c r="O47" s="370"/>
      <c r="P47" s="371"/>
      <c r="Q47" s="119"/>
      <c r="R47" s="120"/>
      <c r="S47" s="221">
        <f t="shared" si="86"/>
        <v>0</v>
      </c>
      <c r="T47" s="119"/>
      <c r="U47" s="120"/>
      <c r="V47" s="221">
        <f t="shared" si="87"/>
        <v>0</v>
      </c>
      <c r="W47" s="119"/>
      <c r="X47" s="120"/>
      <c r="Y47" s="221">
        <f t="shared" si="88"/>
        <v>0</v>
      </c>
      <c r="Z47" s="119"/>
      <c r="AA47" s="120"/>
      <c r="AB47" s="221">
        <f t="shared" si="89"/>
        <v>0</v>
      </c>
      <c r="AC47" s="369"/>
      <c r="AD47" s="370"/>
      <c r="AE47" s="371"/>
      <c r="AF47" s="119"/>
      <c r="AG47" s="120"/>
      <c r="AH47" s="221">
        <f t="shared" si="90"/>
        <v>0</v>
      </c>
      <c r="AI47" s="119"/>
      <c r="AJ47" s="120"/>
      <c r="AK47" s="221">
        <f t="shared" si="91"/>
        <v>0</v>
      </c>
      <c r="AL47" s="119"/>
      <c r="AM47" s="120"/>
      <c r="AN47" s="221">
        <f t="shared" si="92"/>
        <v>0</v>
      </c>
      <c r="AO47" s="119"/>
      <c r="AP47" s="120"/>
      <c r="AQ47" s="221">
        <f t="shared" si="93"/>
        <v>0</v>
      </c>
      <c r="AR47" s="369"/>
      <c r="AS47" s="370"/>
      <c r="AT47" s="371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</row>
    <row r="48" spans="1:190" s="49" customFormat="1" ht="12.75" customHeight="1" x14ac:dyDescent="0.2">
      <c r="A48" s="201" t="s">
        <v>23</v>
      </c>
      <c r="B48" s="119"/>
      <c r="C48" s="120"/>
      <c r="D48" s="221">
        <f t="shared" si="82"/>
        <v>0</v>
      </c>
      <c r="E48" s="119"/>
      <c r="F48" s="120"/>
      <c r="G48" s="221">
        <f t="shared" si="83"/>
        <v>0</v>
      </c>
      <c r="H48" s="119"/>
      <c r="I48" s="120"/>
      <c r="J48" s="221">
        <f t="shared" si="94"/>
        <v>0</v>
      </c>
      <c r="K48" s="119"/>
      <c r="L48" s="120"/>
      <c r="M48" s="221">
        <f t="shared" si="85"/>
        <v>0</v>
      </c>
      <c r="N48" s="369"/>
      <c r="O48" s="370"/>
      <c r="P48" s="371"/>
      <c r="Q48" s="119"/>
      <c r="R48" s="120"/>
      <c r="S48" s="221">
        <f t="shared" si="86"/>
        <v>0</v>
      </c>
      <c r="T48" s="119"/>
      <c r="U48" s="120"/>
      <c r="V48" s="221">
        <f t="shared" si="87"/>
        <v>0</v>
      </c>
      <c r="W48" s="119"/>
      <c r="X48" s="120"/>
      <c r="Y48" s="221">
        <f t="shared" si="88"/>
        <v>0</v>
      </c>
      <c r="Z48" s="119"/>
      <c r="AA48" s="120"/>
      <c r="AB48" s="221">
        <f t="shared" si="89"/>
        <v>0</v>
      </c>
      <c r="AC48" s="369"/>
      <c r="AD48" s="370"/>
      <c r="AE48" s="371"/>
      <c r="AF48" s="119"/>
      <c r="AG48" s="120"/>
      <c r="AH48" s="221">
        <f t="shared" si="90"/>
        <v>0</v>
      </c>
      <c r="AI48" s="119"/>
      <c r="AJ48" s="120"/>
      <c r="AK48" s="221">
        <f t="shared" si="91"/>
        <v>0</v>
      </c>
      <c r="AL48" s="119"/>
      <c r="AM48" s="120"/>
      <c r="AN48" s="221">
        <f t="shared" si="92"/>
        <v>0</v>
      </c>
      <c r="AO48" s="119"/>
      <c r="AP48" s="120"/>
      <c r="AQ48" s="221">
        <f t="shared" si="93"/>
        <v>0</v>
      </c>
      <c r="AR48" s="369"/>
      <c r="AS48" s="370"/>
      <c r="AT48" s="371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</row>
    <row r="49" spans="1:190" s="58" customFormat="1" ht="13.5" customHeight="1" thickBot="1" x14ac:dyDescent="0.25">
      <c r="A49" s="198" t="s">
        <v>22</v>
      </c>
      <c r="B49" s="139">
        <f>SUM(B47:B48)</f>
        <v>0</v>
      </c>
      <c r="C49" s="138">
        <f t="shared" ref="C49:L49" si="97">SUM(C47:C48)</f>
        <v>0</v>
      </c>
      <c r="D49" s="228">
        <f t="shared" si="82"/>
        <v>0</v>
      </c>
      <c r="E49" s="139">
        <f t="shared" si="97"/>
        <v>0</v>
      </c>
      <c r="F49" s="138">
        <f t="shared" si="97"/>
        <v>0</v>
      </c>
      <c r="G49" s="228">
        <f t="shared" si="83"/>
        <v>0</v>
      </c>
      <c r="H49" s="139">
        <f t="shared" si="97"/>
        <v>0</v>
      </c>
      <c r="I49" s="138">
        <f t="shared" si="97"/>
        <v>0</v>
      </c>
      <c r="J49" s="228">
        <f t="shared" si="94"/>
        <v>0</v>
      </c>
      <c r="K49" s="139">
        <f t="shared" si="97"/>
        <v>0</v>
      </c>
      <c r="L49" s="138">
        <f t="shared" si="97"/>
        <v>0</v>
      </c>
      <c r="M49" s="228">
        <f t="shared" si="85"/>
        <v>0</v>
      </c>
      <c r="N49" s="369"/>
      <c r="O49" s="370"/>
      <c r="P49" s="371"/>
      <c r="Q49" s="139">
        <f>SUM(Q47:Q48)</f>
        <v>0</v>
      </c>
      <c r="R49" s="138">
        <f>SUM(R47:R48)</f>
        <v>0</v>
      </c>
      <c r="S49" s="228">
        <f t="shared" si="86"/>
        <v>0</v>
      </c>
      <c r="T49" s="139">
        <f>SUM(T47:T48)</f>
        <v>0</v>
      </c>
      <c r="U49" s="138">
        <f>SUM(U47:U48)</f>
        <v>0</v>
      </c>
      <c r="V49" s="228">
        <f t="shared" si="87"/>
        <v>0</v>
      </c>
      <c r="W49" s="139">
        <f>SUM(W47:W48)</f>
        <v>0</v>
      </c>
      <c r="X49" s="138">
        <f>SUM(X47:X48)</f>
        <v>0</v>
      </c>
      <c r="Y49" s="228">
        <f t="shared" si="88"/>
        <v>0</v>
      </c>
      <c r="Z49" s="139">
        <f>SUM(Z47:Z48)</f>
        <v>0</v>
      </c>
      <c r="AA49" s="138">
        <f>SUM(AA47:AA48)</f>
        <v>0</v>
      </c>
      <c r="AB49" s="228">
        <f t="shared" si="89"/>
        <v>0</v>
      </c>
      <c r="AC49" s="369"/>
      <c r="AD49" s="370"/>
      <c r="AE49" s="371"/>
      <c r="AF49" s="139">
        <f>SUM(AF47:AF48)</f>
        <v>0</v>
      </c>
      <c r="AG49" s="138">
        <f>SUM(AG47:AG48)</f>
        <v>0</v>
      </c>
      <c r="AH49" s="228">
        <f t="shared" si="90"/>
        <v>0</v>
      </c>
      <c r="AI49" s="139">
        <f>SUM(AI47:AI48)</f>
        <v>0</v>
      </c>
      <c r="AJ49" s="138">
        <f>SUM(AJ47:AJ48)</f>
        <v>0</v>
      </c>
      <c r="AK49" s="228">
        <f t="shared" si="91"/>
        <v>0</v>
      </c>
      <c r="AL49" s="139">
        <f>SUM(AL47:AL48)</f>
        <v>0</v>
      </c>
      <c r="AM49" s="138">
        <f>SUM(AM47:AM48)</f>
        <v>0</v>
      </c>
      <c r="AN49" s="228">
        <f t="shared" si="92"/>
        <v>0</v>
      </c>
      <c r="AO49" s="139">
        <f>SUM(AO47:AO48)</f>
        <v>0</v>
      </c>
      <c r="AP49" s="138">
        <f>SUM(AP47:AP48)</f>
        <v>0</v>
      </c>
      <c r="AQ49" s="228">
        <f t="shared" si="93"/>
        <v>0</v>
      </c>
      <c r="AR49" s="369"/>
      <c r="AS49" s="370"/>
      <c r="AT49" s="371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</row>
    <row r="50" spans="1:190" s="58" customFormat="1" ht="14.25" customHeight="1" thickTop="1" thickBot="1" x14ac:dyDescent="0.25">
      <c r="A50" s="198" t="s">
        <v>21</v>
      </c>
      <c r="B50" s="139">
        <f t="shared" ref="B50:L50" si="98">B46-B49</f>
        <v>0</v>
      </c>
      <c r="C50" s="138">
        <f t="shared" si="98"/>
        <v>0</v>
      </c>
      <c r="D50" s="228">
        <f t="shared" si="82"/>
        <v>0</v>
      </c>
      <c r="E50" s="139">
        <f t="shared" si="98"/>
        <v>0</v>
      </c>
      <c r="F50" s="138">
        <f t="shared" si="98"/>
        <v>0</v>
      </c>
      <c r="G50" s="228">
        <f t="shared" si="83"/>
        <v>0</v>
      </c>
      <c r="H50" s="139">
        <f t="shared" si="98"/>
        <v>0</v>
      </c>
      <c r="I50" s="138">
        <f t="shared" si="98"/>
        <v>0</v>
      </c>
      <c r="J50" s="228">
        <f t="shared" si="94"/>
        <v>0</v>
      </c>
      <c r="K50" s="139">
        <f t="shared" si="98"/>
        <v>0</v>
      </c>
      <c r="L50" s="138">
        <f t="shared" si="98"/>
        <v>0</v>
      </c>
      <c r="M50" s="228">
        <f t="shared" si="85"/>
        <v>0</v>
      </c>
      <c r="N50" s="369"/>
      <c r="O50" s="370"/>
      <c r="P50" s="371"/>
      <c r="Q50" s="139">
        <f>Q46-Q49</f>
        <v>0</v>
      </c>
      <c r="R50" s="138">
        <f>R46-R49</f>
        <v>0</v>
      </c>
      <c r="S50" s="228">
        <f t="shared" si="86"/>
        <v>0</v>
      </c>
      <c r="T50" s="139">
        <f>T46-T49</f>
        <v>0</v>
      </c>
      <c r="U50" s="138">
        <f>U46-U49</f>
        <v>0</v>
      </c>
      <c r="V50" s="228">
        <f t="shared" si="87"/>
        <v>0</v>
      </c>
      <c r="W50" s="139">
        <f>W46-W49</f>
        <v>0</v>
      </c>
      <c r="X50" s="138">
        <f>X46-X49</f>
        <v>0</v>
      </c>
      <c r="Y50" s="228">
        <f t="shared" si="88"/>
        <v>0</v>
      </c>
      <c r="Z50" s="139">
        <f>Z46-Z49</f>
        <v>0</v>
      </c>
      <c r="AA50" s="138">
        <f>AA46-AA49</f>
        <v>0</v>
      </c>
      <c r="AB50" s="228">
        <f t="shared" si="89"/>
        <v>0</v>
      </c>
      <c r="AC50" s="369"/>
      <c r="AD50" s="370"/>
      <c r="AE50" s="371"/>
      <c r="AF50" s="139">
        <f>AF46-AF49</f>
        <v>0</v>
      </c>
      <c r="AG50" s="138">
        <f>AG46-AG49</f>
        <v>0</v>
      </c>
      <c r="AH50" s="228">
        <f t="shared" si="90"/>
        <v>0</v>
      </c>
      <c r="AI50" s="139">
        <f>AI46-AI49</f>
        <v>0</v>
      </c>
      <c r="AJ50" s="138">
        <f>AJ46-AJ49</f>
        <v>0</v>
      </c>
      <c r="AK50" s="228">
        <f t="shared" si="91"/>
        <v>0</v>
      </c>
      <c r="AL50" s="139">
        <f>AL46-AL49</f>
        <v>0</v>
      </c>
      <c r="AM50" s="138">
        <f>AM46-AM49</f>
        <v>0</v>
      </c>
      <c r="AN50" s="228">
        <f t="shared" si="92"/>
        <v>0</v>
      </c>
      <c r="AO50" s="139">
        <f>AO46-AO49</f>
        <v>0</v>
      </c>
      <c r="AP50" s="138">
        <f>AP46-AP49</f>
        <v>0</v>
      </c>
      <c r="AQ50" s="228">
        <f t="shared" si="93"/>
        <v>0</v>
      </c>
      <c r="AR50" s="369"/>
      <c r="AS50" s="370"/>
      <c r="AT50" s="371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</row>
    <row r="51" spans="1:190" s="59" customFormat="1" ht="13.5" customHeight="1" thickTop="1" x14ac:dyDescent="0.2">
      <c r="A51" s="207" t="s">
        <v>20</v>
      </c>
      <c r="B51" s="208">
        <f>B42-B47</f>
        <v>0</v>
      </c>
      <c r="C51" s="209">
        <f t="shared" ref="C51:L51" si="99">C42-C47</f>
        <v>0</v>
      </c>
      <c r="D51" s="229">
        <f t="shared" si="82"/>
        <v>0</v>
      </c>
      <c r="E51" s="208">
        <f t="shared" si="99"/>
        <v>0</v>
      </c>
      <c r="F51" s="209">
        <f t="shared" si="99"/>
        <v>0</v>
      </c>
      <c r="G51" s="229">
        <f t="shared" si="83"/>
        <v>0</v>
      </c>
      <c r="H51" s="208">
        <f t="shared" si="99"/>
        <v>0</v>
      </c>
      <c r="I51" s="209">
        <f t="shared" si="99"/>
        <v>0</v>
      </c>
      <c r="J51" s="229">
        <f t="shared" si="94"/>
        <v>0</v>
      </c>
      <c r="K51" s="208">
        <f t="shared" si="99"/>
        <v>0</v>
      </c>
      <c r="L51" s="209">
        <f t="shared" si="99"/>
        <v>0</v>
      </c>
      <c r="M51" s="229">
        <f t="shared" si="85"/>
        <v>0</v>
      </c>
      <c r="N51" s="369"/>
      <c r="O51" s="370"/>
      <c r="P51" s="371"/>
      <c r="Q51" s="208">
        <f>Q42-Q47</f>
        <v>0</v>
      </c>
      <c r="R51" s="209">
        <f>R42-R47</f>
        <v>0</v>
      </c>
      <c r="S51" s="229">
        <f t="shared" si="86"/>
        <v>0</v>
      </c>
      <c r="T51" s="208">
        <f>T42-T47</f>
        <v>0</v>
      </c>
      <c r="U51" s="209">
        <f>U42-U47</f>
        <v>0</v>
      </c>
      <c r="V51" s="229">
        <f t="shared" si="87"/>
        <v>0</v>
      </c>
      <c r="W51" s="208">
        <f>W42-W47</f>
        <v>0</v>
      </c>
      <c r="X51" s="209">
        <f>X42-X47</f>
        <v>0</v>
      </c>
      <c r="Y51" s="229">
        <f t="shared" si="88"/>
        <v>0</v>
      </c>
      <c r="Z51" s="208">
        <f>Z42-Z47</f>
        <v>0</v>
      </c>
      <c r="AA51" s="209">
        <f>AA42-AA47</f>
        <v>0</v>
      </c>
      <c r="AB51" s="229">
        <f t="shared" si="89"/>
        <v>0</v>
      </c>
      <c r="AC51" s="369"/>
      <c r="AD51" s="370"/>
      <c r="AE51" s="371"/>
      <c r="AF51" s="208">
        <f>AF42-AF47</f>
        <v>0</v>
      </c>
      <c r="AG51" s="209">
        <f>AG42-AG47</f>
        <v>0</v>
      </c>
      <c r="AH51" s="229">
        <f t="shared" si="90"/>
        <v>0</v>
      </c>
      <c r="AI51" s="208">
        <f>AI42-AI47</f>
        <v>0</v>
      </c>
      <c r="AJ51" s="209">
        <f>AJ42-AJ47</f>
        <v>0</v>
      </c>
      <c r="AK51" s="229">
        <f t="shared" si="91"/>
        <v>0</v>
      </c>
      <c r="AL51" s="208">
        <f>AL42-AL47</f>
        <v>0</v>
      </c>
      <c r="AM51" s="209">
        <f>AM42-AM47</f>
        <v>0</v>
      </c>
      <c r="AN51" s="229">
        <f t="shared" si="92"/>
        <v>0</v>
      </c>
      <c r="AO51" s="208">
        <f>AO42-AO47</f>
        <v>0</v>
      </c>
      <c r="AP51" s="209">
        <f>AP42-AP47</f>
        <v>0</v>
      </c>
      <c r="AQ51" s="229">
        <f t="shared" si="93"/>
        <v>0</v>
      </c>
      <c r="AR51" s="369"/>
      <c r="AS51" s="370"/>
      <c r="AT51" s="371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</row>
    <row r="52" spans="1:190" s="44" customFormat="1" x14ac:dyDescent="0.2">
      <c r="A52" s="189" t="s">
        <v>152</v>
      </c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206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115"/>
      <c r="AF52" s="363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17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</row>
    <row r="53" spans="1:190" s="52" customFormat="1" ht="23.25" customHeight="1" x14ac:dyDescent="0.2">
      <c r="A53" s="197" t="s">
        <v>150</v>
      </c>
      <c r="B53" s="238">
        <f t="shared" ref="B53:L53" si="100">IF(B32+B16+B15&gt;0,-B32-B16-B15,ABS(B32+B16+B15))</f>
        <v>0</v>
      </c>
      <c r="C53" s="239">
        <f t="shared" si="100"/>
        <v>0</v>
      </c>
      <c r="D53" s="222">
        <f t="shared" si="82"/>
        <v>0</v>
      </c>
      <c r="E53" s="238">
        <f t="shared" si="100"/>
        <v>0</v>
      </c>
      <c r="F53" s="239">
        <f t="shared" si="100"/>
        <v>0</v>
      </c>
      <c r="G53" s="222">
        <f t="shared" si="83"/>
        <v>0</v>
      </c>
      <c r="H53" s="238">
        <f t="shared" si="100"/>
        <v>0</v>
      </c>
      <c r="I53" s="239">
        <f t="shared" si="100"/>
        <v>0</v>
      </c>
      <c r="J53" s="222">
        <f t="shared" si="94"/>
        <v>0</v>
      </c>
      <c r="K53" s="238">
        <f t="shared" si="100"/>
        <v>0</v>
      </c>
      <c r="L53" s="239">
        <f t="shared" si="100"/>
        <v>0</v>
      </c>
      <c r="M53" s="222">
        <f t="shared" si="85"/>
        <v>0</v>
      </c>
      <c r="N53" s="240">
        <f>K53+H53+E53+B53</f>
        <v>0</v>
      </c>
      <c r="O53" s="241">
        <f>L53+I53+F53+C53</f>
        <v>0</v>
      </c>
      <c r="P53" s="231">
        <f>O53-N53</f>
        <v>0</v>
      </c>
      <c r="Q53" s="238">
        <f>IF(Q32+Q16+Q15&gt;0,-Q32-Q16-Q15,ABS(Q32+Q16+Q15))</f>
        <v>0</v>
      </c>
      <c r="R53" s="239">
        <f>IF(R32+R16+R15&gt;0,-R32-R16-R15,ABS(R32+R16+R15))</f>
        <v>0</v>
      </c>
      <c r="S53" s="222">
        <f t="shared" si="86"/>
        <v>0</v>
      </c>
      <c r="T53" s="238">
        <f>IF(T32+T16+T15&gt;0,-T32-T16-T15,ABS(T32+T16+T15))</f>
        <v>0</v>
      </c>
      <c r="U53" s="239">
        <f>IF(U32+U16+U15&gt;0,-U32-U16-U15,ABS(U32+U16+U15))</f>
        <v>0</v>
      </c>
      <c r="V53" s="222">
        <f t="shared" si="87"/>
        <v>0</v>
      </c>
      <c r="W53" s="238">
        <f>IF(W32+W16+W15&gt;0,-W32-W16-W15,ABS(W32+W16+W15))</f>
        <v>0</v>
      </c>
      <c r="X53" s="239">
        <f>IF(X32+X16+X15&gt;0,-X32-X16-X15,ABS(X32+X16+X15))</f>
        <v>0</v>
      </c>
      <c r="Y53" s="222">
        <f t="shared" si="88"/>
        <v>0</v>
      </c>
      <c r="Z53" s="238">
        <f>IF(Z32+Z16+Z15&gt;0,-Z32-Z16-Z15,ABS(Z32+Z16+Z15))</f>
        <v>0</v>
      </c>
      <c r="AA53" s="239">
        <f>IF(AA32+AA16+AA15&gt;0,-AA32-AA16-AA15,ABS(AA32+AA16+AA15))</f>
        <v>0</v>
      </c>
      <c r="AB53" s="222">
        <f t="shared" si="89"/>
        <v>0</v>
      </c>
      <c r="AC53" s="240">
        <f>Z53+W53+T53+Q53</f>
        <v>0</v>
      </c>
      <c r="AD53" s="241">
        <f>AA53+X53+U53+R53</f>
        <v>0</v>
      </c>
      <c r="AE53" s="231">
        <f>AD53-AC53</f>
        <v>0</v>
      </c>
      <c r="AF53" s="238">
        <f>IF(AF32+AF16+AF15&gt;0,-AF32-AF16-AF15,ABS(AF32+AF16+AF15))</f>
        <v>0</v>
      </c>
      <c r="AG53" s="239">
        <f>IF(AG32+AG16+AG15&gt;0,-AG32-AG16-AG15,ABS(AG32+AG16+AG15))</f>
        <v>0</v>
      </c>
      <c r="AH53" s="222">
        <f t="shared" si="90"/>
        <v>0</v>
      </c>
      <c r="AI53" s="238">
        <f>IF(AI32+AI16+AI15&gt;0,-AI32-AI16-AI15,ABS(AI32+AI16+AI15))</f>
        <v>0</v>
      </c>
      <c r="AJ53" s="239">
        <f>IF(AJ32+AJ16+AJ15&gt;0,-AJ32-AJ16-AJ15,ABS(AJ32+AJ16+AJ15))</f>
        <v>0</v>
      </c>
      <c r="AK53" s="222">
        <f t="shared" si="91"/>
        <v>0</v>
      </c>
      <c r="AL53" s="238">
        <f>IF(AL32+AL16+AL15&gt;0,-AL32-AL16-AL15,ABS(AL32+AL16+AL15))</f>
        <v>0</v>
      </c>
      <c r="AM53" s="239">
        <f>IF(AM32+AM16+AM15&gt;0,-AM32-AM16-AM15,ABS(AM32+AM16+AM15))</f>
        <v>0</v>
      </c>
      <c r="AN53" s="222">
        <f t="shared" si="92"/>
        <v>0</v>
      </c>
      <c r="AO53" s="238">
        <f>IF(AO32+AO16+AO15&gt;0,-AO32-AO16-AO15,ABS(AO32+AO16+AO15))</f>
        <v>0</v>
      </c>
      <c r="AP53" s="239">
        <f>IF(AP32+AP16+AP15&gt;0,-AP32-AP16-AP15,ABS(AP32+AP16+AP15))</f>
        <v>0</v>
      </c>
      <c r="AQ53" s="222">
        <f t="shared" si="93"/>
        <v>0</v>
      </c>
      <c r="AR53" s="240">
        <f>AO53+AL53+AI53+AF53</f>
        <v>0</v>
      </c>
      <c r="AS53" s="241">
        <f>AP53+AM53+AJ53+AG53</f>
        <v>0</v>
      </c>
      <c r="AT53" s="231">
        <f>AS53-AR53</f>
        <v>0</v>
      </c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</row>
    <row r="54" spans="1:190" s="44" customFormat="1" x14ac:dyDescent="0.2">
      <c r="A54" s="189" t="s">
        <v>92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168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115"/>
      <c r="AF54" s="363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17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</row>
    <row r="55" spans="1:190" s="42" customFormat="1" ht="12.75" customHeight="1" x14ac:dyDescent="0.2">
      <c r="A55" s="203" t="s">
        <v>125</v>
      </c>
      <c r="B55" s="140" t="e">
        <f>+SUM(B34:B35)/(B28/(365/4))</f>
        <v>#DIV/0!</v>
      </c>
      <c r="C55" s="140" t="e">
        <f>+SUM(C34:C35)/(C28/(365/4))</f>
        <v>#DIV/0!</v>
      </c>
      <c r="D55" s="141" t="e">
        <f>C55-B55</f>
        <v>#DIV/0!</v>
      </c>
      <c r="E55" s="140" t="e">
        <f>+SUM(E34:E35)/(E28/(365/4))</f>
        <v>#DIV/0!</v>
      </c>
      <c r="F55" s="140" t="e">
        <f>+SUM(F34:F35)/(F28/(365/4))</f>
        <v>#DIV/0!</v>
      </c>
      <c r="G55" s="141" t="e">
        <f>F55-E55</f>
        <v>#DIV/0!</v>
      </c>
      <c r="H55" s="140" t="e">
        <f>+SUM(H34:H35)/(H28/(365/4))</f>
        <v>#DIV/0!</v>
      </c>
      <c r="I55" s="140" t="e">
        <f>+SUM(I34:I35)/(I28/(365/4))</f>
        <v>#DIV/0!</v>
      </c>
      <c r="J55" s="141" t="e">
        <f>I55-H55</f>
        <v>#DIV/0!</v>
      </c>
      <c r="K55" s="140" t="e">
        <f>+SUM(K34:K35)/(K28/(365/4))</f>
        <v>#DIV/0!</v>
      </c>
      <c r="L55" s="140" t="e">
        <f>+SUM(L34:L35)/(L28/(365/4))</f>
        <v>#DIV/0!</v>
      </c>
      <c r="M55" s="141" t="e">
        <f>L55-K55</f>
        <v>#DIV/0!</v>
      </c>
      <c r="N55" s="369"/>
      <c r="O55" s="370"/>
      <c r="P55" s="371"/>
      <c r="Q55" s="140" t="e">
        <f>+SUM(Q34:Q35)/(Q28/(365/4))</f>
        <v>#DIV/0!</v>
      </c>
      <c r="R55" s="140" t="e">
        <f>+SUM(R34:R35)/(R28/(365/4))</f>
        <v>#DIV/0!</v>
      </c>
      <c r="S55" s="141" t="e">
        <f>R55-Q55</f>
        <v>#DIV/0!</v>
      </c>
      <c r="T55" s="140" t="e">
        <f>+SUM(T34:T35)/(T28/(365/4))</f>
        <v>#DIV/0!</v>
      </c>
      <c r="U55" s="140" t="e">
        <f>+SUM(U34:U35)/(U28/(365/4))</f>
        <v>#DIV/0!</v>
      </c>
      <c r="V55" s="141" t="e">
        <f>U55-T55</f>
        <v>#DIV/0!</v>
      </c>
      <c r="W55" s="140" t="e">
        <f>+SUM(W34:W35)/(W28/(365/4))</f>
        <v>#DIV/0!</v>
      </c>
      <c r="X55" s="140" t="e">
        <f>+SUM(X34:X35)/(X28/(365/4))</f>
        <v>#DIV/0!</v>
      </c>
      <c r="Y55" s="141" t="e">
        <f>X55-W55</f>
        <v>#DIV/0!</v>
      </c>
      <c r="Z55" s="140" t="e">
        <f>+SUM(Z34:Z35)/(Z28/(365/4))</f>
        <v>#DIV/0!</v>
      </c>
      <c r="AA55" s="140" t="e">
        <f>+SUM(AA34:AA35)/(AA28/(365/4))</f>
        <v>#DIV/0!</v>
      </c>
      <c r="AB55" s="141" t="e">
        <f>AA55-Z55</f>
        <v>#DIV/0!</v>
      </c>
      <c r="AC55" s="369"/>
      <c r="AD55" s="370"/>
      <c r="AE55" s="371"/>
      <c r="AF55" s="140" t="e">
        <f>+SUM(AF34:AF35)/(AF28/(365/4))</f>
        <v>#DIV/0!</v>
      </c>
      <c r="AG55" s="140" t="e">
        <f>+SUM(AG34:AG35)/(AG28/(365/4))</f>
        <v>#DIV/0!</v>
      </c>
      <c r="AH55" s="141" t="e">
        <f>AG55-AF55</f>
        <v>#DIV/0!</v>
      </c>
      <c r="AI55" s="140" t="e">
        <f>+SUM(AI34:AI35)/(AI28/(365/4))</f>
        <v>#DIV/0!</v>
      </c>
      <c r="AJ55" s="140" t="e">
        <f>+SUM(AJ34:AJ35)/(AJ28/(365/4))</f>
        <v>#DIV/0!</v>
      </c>
      <c r="AK55" s="141" t="e">
        <f>AJ55-AI55</f>
        <v>#DIV/0!</v>
      </c>
      <c r="AL55" s="140" t="e">
        <f>+SUM(AL34:AL35)/(AL28/(365/4))</f>
        <v>#DIV/0!</v>
      </c>
      <c r="AM55" s="140" t="e">
        <f>+SUM(AM34:AM35)/(AM28/(365/4))</f>
        <v>#DIV/0!</v>
      </c>
      <c r="AN55" s="141" t="e">
        <f>AM55-AL55</f>
        <v>#DIV/0!</v>
      </c>
      <c r="AO55" s="140" t="e">
        <f>+SUM(AO34:AO35)/(AO28/(365/4))</f>
        <v>#DIV/0!</v>
      </c>
      <c r="AP55" s="140" t="e">
        <f>+SUM(AP34:AP35)/(AP28/(365/4))</f>
        <v>#DIV/0!</v>
      </c>
      <c r="AQ55" s="141" t="e">
        <f>AP55-AO55</f>
        <v>#DIV/0!</v>
      </c>
      <c r="AR55" s="369"/>
      <c r="AS55" s="370"/>
      <c r="AT55" s="371"/>
    </row>
    <row r="56" spans="1:190" s="42" customFormat="1" x14ac:dyDescent="0.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10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104"/>
      <c r="AS56" s="84"/>
      <c r="AT56" s="84"/>
    </row>
    <row r="57" spans="1:190" s="42" customFormat="1" x14ac:dyDescent="0.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10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104"/>
      <c r="AS57" s="84"/>
      <c r="AT57" s="84"/>
    </row>
    <row r="58" spans="1:190" s="42" customFormat="1" x14ac:dyDescent="0.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10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104"/>
      <c r="AS58" s="84"/>
      <c r="AT58" s="84"/>
    </row>
    <row r="59" spans="1:190" s="42" customFormat="1" x14ac:dyDescent="0.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0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104"/>
      <c r="AS59" s="84"/>
      <c r="AT59" s="84"/>
    </row>
    <row r="60" spans="1:190" s="42" customFormat="1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10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104"/>
      <c r="AS60" s="84"/>
      <c r="AT60" s="84"/>
    </row>
    <row r="61" spans="1:190" s="42" customFormat="1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0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104"/>
      <c r="AS61" s="84"/>
      <c r="AT61" s="84"/>
    </row>
    <row r="62" spans="1:190" s="42" customFormat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0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104"/>
      <c r="AS62" s="84"/>
      <c r="AT62" s="84"/>
    </row>
    <row r="63" spans="1:190" s="42" customFormat="1" x14ac:dyDescent="0.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0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104"/>
      <c r="AS63" s="84"/>
      <c r="AT63" s="84"/>
    </row>
    <row r="64" spans="1:190" s="42" customFormat="1" x14ac:dyDescent="0.2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10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104"/>
      <c r="AS64" s="84"/>
      <c r="AT64" s="84"/>
    </row>
    <row r="65" spans="1:46" s="42" customFormat="1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10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104"/>
      <c r="AS65" s="84"/>
      <c r="AT65" s="84"/>
    </row>
    <row r="66" spans="1:46" s="42" customFormat="1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10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104"/>
      <c r="AS66" s="84"/>
      <c r="AT66" s="84"/>
    </row>
    <row r="67" spans="1:46" s="42" customFormat="1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10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104"/>
      <c r="AS67" s="84"/>
      <c r="AT67" s="84"/>
    </row>
    <row r="68" spans="1:46" s="42" customFormat="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10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104"/>
      <c r="AS68" s="84"/>
      <c r="AT68" s="84"/>
    </row>
    <row r="69" spans="1:46" s="42" customFormat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10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104"/>
      <c r="AS69" s="84"/>
      <c r="AT69" s="84"/>
    </row>
    <row r="70" spans="1:46" s="42" customFormat="1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10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104"/>
      <c r="AS70" s="84"/>
      <c r="AT70" s="84"/>
    </row>
    <row r="71" spans="1:46" s="42" customFormat="1" x14ac:dyDescent="0.2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10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104"/>
      <c r="AS71" s="84"/>
      <c r="AT71" s="84"/>
    </row>
    <row r="72" spans="1:46" s="42" customFormat="1" x14ac:dyDescent="0.2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10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104"/>
      <c r="AS72" s="84"/>
      <c r="AT72" s="84"/>
    </row>
    <row r="73" spans="1:46" s="42" customFormat="1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10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104"/>
      <c r="AS73" s="84"/>
      <c r="AT73" s="84"/>
    </row>
    <row r="74" spans="1:46" s="42" customFormat="1" x14ac:dyDescent="0.2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10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104"/>
      <c r="AS74" s="84"/>
      <c r="AT74" s="84"/>
    </row>
    <row r="75" spans="1:46" s="42" customFormat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10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104"/>
      <c r="AS75" s="84"/>
      <c r="AT75" s="84"/>
    </row>
    <row r="76" spans="1:46" s="42" customFormat="1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10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104"/>
      <c r="AS76" s="84"/>
      <c r="AT76" s="84"/>
    </row>
    <row r="77" spans="1:46" s="42" customFormat="1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10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104"/>
      <c r="AS77" s="84"/>
      <c r="AT77" s="84"/>
    </row>
    <row r="78" spans="1:46" s="42" customFormat="1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10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104"/>
      <c r="AS78" s="84"/>
      <c r="AT78" s="84"/>
    </row>
    <row r="79" spans="1:46" s="42" customFormat="1" x14ac:dyDescent="0.2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10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104"/>
      <c r="AS79" s="84"/>
      <c r="AT79" s="84"/>
    </row>
    <row r="80" spans="1:46" s="42" customFormat="1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10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104"/>
      <c r="AS80" s="84"/>
      <c r="AT80" s="84"/>
    </row>
    <row r="81" spans="1:46" s="42" customFormat="1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10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104"/>
      <c r="AS81" s="84"/>
      <c r="AT81" s="84"/>
    </row>
    <row r="82" spans="1:46" s="42" customFormat="1" x14ac:dyDescent="0.2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10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10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104"/>
      <c r="AS82" s="84"/>
      <c r="AT82" s="84"/>
    </row>
    <row r="83" spans="1:46" s="42" customFormat="1" x14ac:dyDescent="0.2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10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10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104"/>
      <c r="AS83" s="84"/>
      <c r="AT83" s="84"/>
    </row>
    <row r="84" spans="1:46" s="42" customFormat="1" x14ac:dyDescent="0.2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10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10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104"/>
      <c r="AS84" s="84"/>
      <c r="AT84" s="84"/>
    </row>
    <row r="85" spans="1:46" s="42" customFormat="1" x14ac:dyDescent="0.2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10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10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104"/>
      <c r="AS85" s="84"/>
      <c r="AT85" s="84"/>
    </row>
    <row r="86" spans="1:46" s="42" customFormat="1" x14ac:dyDescent="0.2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10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10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104"/>
      <c r="AS86" s="84"/>
      <c r="AT86" s="84"/>
    </row>
    <row r="87" spans="1:46" s="42" customFormat="1" x14ac:dyDescent="0.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10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10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104"/>
      <c r="AS87" s="84"/>
      <c r="AT87" s="84"/>
    </row>
    <row r="88" spans="1:46" s="42" customFormat="1" x14ac:dyDescent="0.2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10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10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104"/>
      <c r="AS88" s="84"/>
      <c r="AT88" s="84"/>
    </row>
    <row r="89" spans="1:46" s="42" customFormat="1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10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10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104"/>
      <c r="AS89" s="84"/>
      <c r="AT89" s="84"/>
    </row>
    <row r="90" spans="1:46" s="42" customFormat="1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10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10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104"/>
      <c r="AS90" s="84"/>
      <c r="AT90" s="84"/>
    </row>
    <row r="91" spans="1:46" s="42" customFormat="1" x14ac:dyDescent="0.2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10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10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104"/>
      <c r="AS91" s="84"/>
      <c r="AT91" s="84"/>
    </row>
    <row r="92" spans="1:46" s="42" customFormat="1" x14ac:dyDescent="0.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10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10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104"/>
      <c r="AS92" s="84"/>
      <c r="AT92" s="84"/>
    </row>
    <row r="93" spans="1:46" s="42" customFormat="1" x14ac:dyDescent="0.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10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10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104"/>
      <c r="AS93" s="84"/>
      <c r="AT93" s="84"/>
    </row>
    <row r="94" spans="1:46" s="42" customFormat="1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10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10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104"/>
      <c r="AS94" s="84"/>
      <c r="AT94" s="84"/>
    </row>
    <row r="95" spans="1:46" s="42" customFormat="1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10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10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104"/>
      <c r="AS95" s="84"/>
      <c r="AT95" s="84"/>
    </row>
    <row r="96" spans="1:46" s="42" customFormat="1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10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10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104"/>
      <c r="AS96" s="84"/>
      <c r="AT96" s="84"/>
    </row>
    <row r="97" spans="1:46" s="42" customFormat="1" x14ac:dyDescent="0.2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10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10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104"/>
      <c r="AS97" s="84"/>
      <c r="AT97" s="84"/>
    </row>
    <row r="98" spans="1:46" s="42" customFormat="1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10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10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104"/>
      <c r="AS98" s="84"/>
      <c r="AT98" s="84"/>
    </row>
    <row r="99" spans="1:46" s="42" customFormat="1" x14ac:dyDescent="0.2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10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10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104"/>
      <c r="AS99" s="84"/>
      <c r="AT99" s="84"/>
    </row>
    <row r="100" spans="1:46" s="42" customFormat="1" x14ac:dyDescent="0.2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10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10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104"/>
      <c r="AS100" s="84"/>
      <c r="AT100" s="84"/>
    </row>
    <row r="101" spans="1:46" s="42" customFormat="1" x14ac:dyDescent="0.2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10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10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104"/>
      <c r="AS101" s="84"/>
      <c r="AT101" s="84"/>
    </row>
    <row r="102" spans="1:46" s="42" customFormat="1" x14ac:dyDescent="0.2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10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10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104"/>
      <c r="AS102" s="84"/>
      <c r="AT102" s="84"/>
    </row>
    <row r="103" spans="1:46" s="42" customFormat="1" x14ac:dyDescent="0.2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10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10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104"/>
      <c r="AS103" s="84"/>
      <c r="AT103" s="84"/>
    </row>
    <row r="104" spans="1:46" s="42" customFormat="1" x14ac:dyDescent="0.2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10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10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104"/>
      <c r="AS104" s="84"/>
      <c r="AT104" s="84"/>
    </row>
    <row r="105" spans="1:46" s="42" customFormat="1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10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10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104"/>
      <c r="AS105" s="84"/>
      <c r="AT105" s="84"/>
    </row>
    <row r="106" spans="1:46" s="42" customFormat="1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10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10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104"/>
      <c r="AS106" s="84"/>
      <c r="AT106" s="84"/>
    </row>
    <row r="107" spans="1:46" s="42" customFormat="1" x14ac:dyDescent="0.2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10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10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104"/>
      <c r="AS107" s="84"/>
      <c r="AT107" s="84"/>
    </row>
    <row r="108" spans="1:46" s="42" customFormat="1" x14ac:dyDescent="0.2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10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10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104"/>
      <c r="AS108" s="84"/>
      <c r="AT108" s="84"/>
    </row>
    <row r="109" spans="1:46" s="42" customFormat="1" x14ac:dyDescent="0.2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10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10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104"/>
      <c r="AS109" s="84"/>
      <c r="AT109" s="84"/>
    </row>
    <row r="110" spans="1:46" s="42" customFormat="1" x14ac:dyDescent="0.2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10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10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104"/>
      <c r="AS110" s="84"/>
      <c r="AT110" s="84"/>
    </row>
    <row r="111" spans="1:46" s="42" customFormat="1" x14ac:dyDescent="0.2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10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10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104"/>
      <c r="AS111" s="84"/>
      <c r="AT111" s="84"/>
    </row>
    <row r="112" spans="1:46" s="42" customFormat="1" x14ac:dyDescent="0.2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10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10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104"/>
      <c r="AS112" s="84"/>
      <c r="AT112" s="84"/>
    </row>
    <row r="113" spans="1:46" s="42" customFormat="1" x14ac:dyDescent="0.2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10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10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104"/>
      <c r="AS113" s="84"/>
      <c r="AT113" s="84"/>
    </row>
    <row r="114" spans="1:46" s="42" customFormat="1" x14ac:dyDescent="0.2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10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10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104"/>
      <c r="AS114" s="84"/>
      <c r="AT114" s="84"/>
    </row>
    <row r="115" spans="1:46" s="42" customFormat="1" x14ac:dyDescent="0.2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10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10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104"/>
      <c r="AS115" s="84"/>
      <c r="AT115" s="84"/>
    </row>
    <row r="116" spans="1:46" s="42" customFormat="1" x14ac:dyDescent="0.2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10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10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104"/>
      <c r="AS116" s="84"/>
      <c r="AT116" s="84"/>
    </row>
    <row r="117" spans="1:46" s="42" customFormat="1" x14ac:dyDescent="0.2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10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10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104"/>
      <c r="AS117" s="84"/>
      <c r="AT117" s="84"/>
    </row>
    <row r="118" spans="1:46" s="42" customFormat="1" x14ac:dyDescent="0.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10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10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104"/>
      <c r="AS118" s="84"/>
      <c r="AT118" s="84"/>
    </row>
    <row r="119" spans="1:46" s="42" customFormat="1" x14ac:dyDescent="0.2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10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10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104"/>
      <c r="AS119" s="84"/>
      <c r="AT119" s="84"/>
    </row>
    <row r="120" spans="1:46" s="42" customFormat="1" x14ac:dyDescent="0.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10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10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104"/>
      <c r="AS120" s="84"/>
      <c r="AT120" s="84"/>
    </row>
    <row r="121" spans="1:46" s="42" customFormat="1" x14ac:dyDescent="0.2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10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10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104"/>
      <c r="AS121" s="84"/>
      <c r="AT121" s="84"/>
    </row>
    <row r="122" spans="1:46" s="42" customFormat="1" x14ac:dyDescent="0.2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10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10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104"/>
      <c r="AS122" s="84"/>
      <c r="AT122" s="84"/>
    </row>
    <row r="123" spans="1:46" s="42" customFormat="1" x14ac:dyDescent="0.2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10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10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104"/>
      <c r="AS123" s="84"/>
      <c r="AT123" s="84"/>
    </row>
    <row r="124" spans="1:46" s="42" customFormat="1" x14ac:dyDescent="0.2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10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10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104"/>
      <c r="AS124" s="84"/>
      <c r="AT124" s="84"/>
    </row>
    <row r="125" spans="1:46" s="42" customFormat="1" x14ac:dyDescent="0.2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10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10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104"/>
      <c r="AS125" s="84"/>
      <c r="AT125" s="84"/>
    </row>
    <row r="126" spans="1:46" s="42" customFormat="1" x14ac:dyDescent="0.2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10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10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104"/>
      <c r="AS126" s="84"/>
      <c r="AT126" s="84"/>
    </row>
    <row r="127" spans="1:46" s="42" customFormat="1" x14ac:dyDescent="0.2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10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10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104"/>
      <c r="AS127" s="84"/>
      <c r="AT127" s="84"/>
    </row>
    <row r="128" spans="1:46" s="42" customFormat="1" x14ac:dyDescent="0.2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10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10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104"/>
      <c r="AS128" s="84"/>
      <c r="AT128" s="84"/>
    </row>
    <row r="129" spans="1:46" s="42" customFormat="1" x14ac:dyDescent="0.2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10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10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104"/>
      <c r="AS129" s="84"/>
      <c r="AT129" s="84"/>
    </row>
    <row r="130" spans="1:46" s="42" customFormat="1" x14ac:dyDescent="0.2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10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10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104"/>
      <c r="AS130" s="84"/>
      <c r="AT130" s="84"/>
    </row>
    <row r="131" spans="1:46" s="42" customFormat="1" x14ac:dyDescent="0.2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10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10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104"/>
      <c r="AS131" s="84"/>
      <c r="AT131" s="84"/>
    </row>
    <row r="132" spans="1:46" s="42" customFormat="1" x14ac:dyDescent="0.2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10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10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104"/>
      <c r="AS132" s="84"/>
      <c r="AT132" s="84"/>
    </row>
    <row r="133" spans="1:46" s="42" customFormat="1" x14ac:dyDescent="0.2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10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10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104"/>
      <c r="AS133" s="84"/>
      <c r="AT133" s="84"/>
    </row>
    <row r="134" spans="1:46" s="42" customFormat="1" x14ac:dyDescent="0.2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10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10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104"/>
      <c r="AS134" s="84"/>
      <c r="AT134" s="84"/>
    </row>
    <row r="135" spans="1:46" s="42" customFormat="1" x14ac:dyDescent="0.2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10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10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104"/>
      <c r="AS135" s="84"/>
      <c r="AT135" s="84"/>
    </row>
    <row r="136" spans="1:46" s="42" customFormat="1" x14ac:dyDescent="0.2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10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10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104"/>
      <c r="AS136" s="84"/>
      <c r="AT136" s="84"/>
    </row>
    <row r="137" spans="1:46" s="42" customFormat="1" x14ac:dyDescent="0.2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10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10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104"/>
      <c r="AS137" s="84"/>
      <c r="AT137" s="84"/>
    </row>
    <row r="138" spans="1:46" s="42" customFormat="1" x14ac:dyDescent="0.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10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10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104"/>
      <c r="AS138" s="84"/>
      <c r="AT138" s="84"/>
    </row>
    <row r="139" spans="1:46" s="42" customFormat="1" x14ac:dyDescent="0.2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10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10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104"/>
      <c r="AS139" s="84"/>
      <c r="AT139" s="84"/>
    </row>
    <row r="140" spans="1:46" s="42" customFormat="1" x14ac:dyDescent="0.2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10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10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104"/>
      <c r="AS140" s="84"/>
      <c r="AT140" s="84"/>
    </row>
    <row r="141" spans="1:46" s="42" customFormat="1" x14ac:dyDescent="0.2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10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10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104"/>
      <c r="AS141" s="84"/>
      <c r="AT141" s="84"/>
    </row>
    <row r="142" spans="1:46" s="42" customFormat="1" x14ac:dyDescent="0.2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10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10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104"/>
      <c r="AS142" s="84"/>
      <c r="AT142" s="84"/>
    </row>
    <row r="143" spans="1:46" s="42" customFormat="1" x14ac:dyDescent="0.2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10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10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104"/>
      <c r="AS143" s="84"/>
      <c r="AT143" s="84"/>
    </row>
    <row r="144" spans="1:46" s="42" customFormat="1" x14ac:dyDescent="0.2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10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10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104"/>
      <c r="AS144" s="84"/>
      <c r="AT144" s="84"/>
    </row>
    <row r="145" spans="1:46" s="42" customFormat="1" x14ac:dyDescent="0.2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10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10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104"/>
      <c r="AS145" s="84"/>
      <c r="AT145" s="84"/>
    </row>
    <row r="146" spans="1:46" s="42" customFormat="1" x14ac:dyDescent="0.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10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10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104"/>
      <c r="AS146" s="84"/>
      <c r="AT146" s="84"/>
    </row>
    <row r="147" spans="1:46" s="42" customFormat="1" x14ac:dyDescent="0.2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10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10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104"/>
      <c r="AS147" s="84"/>
      <c r="AT147" s="84"/>
    </row>
    <row r="148" spans="1:46" s="42" customFormat="1" x14ac:dyDescent="0.2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10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10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104"/>
      <c r="AS148" s="84"/>
      <c r="AT148" s="84"/>
    </row>
    <row r="149" spans="1:46" s="42" customFormat="1" x14ac:dyDescent="0.2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10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10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104"/>
      <c r="AS149" s="84"/>
      <c r="AT149" s="84"/>
    </row>
    <row r="150" spans="1:46" s="42" customFormat="1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10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10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104"/>
      <c r="AS150" s="84"/>
      <c r="AT150" s="84"/>
    </row>
    <row r="151" spans="1:46" s="42" customFormat="1" x14ac:dyDescent="0.2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10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10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104"/>
      <c r="AS151" s="84"/>
      <c r="AT151" s="84"/>
    </row>
    <row r="152" spans="1:46" s="42" customFormat="1" x14ac:dyDescent="0.2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10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10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104"/>
      <c r="AS152" s="84"/>
      <c r="AT152" s="84"/>
    </row>
    <row r="153" spans="1:46" s="42" customFormat="1" x14ac:dyDescent="0.2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10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10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104"/>
      <c r="AS153" s="84"/>
      <c r="AT153" s="84"/>
    </row>
    <row r="154" spans="1:46" s="42" customFormat="1" x14ac:dyDescent="0.2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10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10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104"/>
      <c r="AS154" s="84"/>
      <c r="AT154" s="84"/>
    </row>
    <row r="155" spans="1:46" s="42" customFormat="1" x14ac:dyDescent="0.2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10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10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104"/>
      <c r="AS155" s="84"/>
      <c r="AT155" s="84"/>
    </row>
    <row r="156" spans="1:46" s="42" customFormat="1" x14ac:dyDescent="0.2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10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10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104"/>
      <c r="AS156" s="84"/>
      <c r="AT156" s="84"/>
    </row>
    <row r="157" spans="1:46" s="42" customFormat="1" x14ac:dyDescent="0.2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10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10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104"/>
      <c r="AS157" s="84"/>
      <c r="AT157" s="84"/>
    </row>
    <row r="158" spans="1:46" s="42" customFormat="1" x14ac:dyDescent="0.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10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10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104"/>
      <c r="AS158" s="84"/>
      <c r="AT158" s="84"/>
    </row>
    <row r="159" spans="1:46" s="42" customFormat="1" x14ac:dyDescent="0.2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10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10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104"/>
      <c r="AS159" s="84"/>
      <c r="AT159" s="84"/>
    </row>
    <row r="160" spans="1:46" s="42" customFormat="1" x14ac:dyDescent="0.2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10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10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104"/>
      <c r="AS160" s="84"/>
      <c r="AT160" s="84"/>
    </row>
    <row r="161" spans="1:46" s="42" customFormat="1" x14ac:dyDescent="0.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10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10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104"/>
      <c r="AS161" s="84"/>
      <c r="AT161" s="84"/>
    </row>
    <row r="162" spans="1:46" s="42" customFormat="1" x14ac:dyDescent="0.2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10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10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104"/>
      <c r="AS162" s="84"/>
      <c r="AT162" s="84"/>
    </row>
    <row r="163" spans="1:46" s="42" customFormat="1" x14ac:dyDescent="0.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10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10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104"/>
      <c r="AS163" s="84"/>
      <c r="AT163" s="84"/>
    </row>
    <row r="164" spans="1:46" s="42" customFormat="1" x14ac:dyDescent="0.2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10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10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104"/>
      <c r="AS164" s="84"/>
      <c r="AT164" s="84"/>
    </row>
    <row r="165" spans="1:46" s="42" customFormat="1" x14ac:dyDescent="0.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10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10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104"/>
      <c r="AS165" s="84"/>
      <c r="AT165" s="84"/>
    </row>
    <row r="166" spans="1:46" s="42" customFormat="1" x14ac:dyDescent="0.2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10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10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104"/>
      <c r="AS166" s="84"/>
      <c r="AT166" s="84"/>
    </row>
    <row r="167" spans="1:46" s="42" customFormat="1" x14ac:dyDescent="0.2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10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10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104"/>
      <c r="AS167" s="84"/>
      <c r="AT167" s="84"/>
    </row>
    <row r="168" spans="1:46" s="42" customFormat="1" x14ac:dyDescent="0.2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10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10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104"/>
      <c r="AS168" s="84"/>
      <c r="AT168" s="84"/>
    </row>
    <row r="169" spans="1:46" s="42" customFormat="1" x14ac:dyDescent="0.2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10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10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104"/>
      <c r="AS169" s="84"/>
      <c r="AT169" s="84"/>
    </row>
    <row r="170" spans="1:46" s="42" customFormat="1" x14ac:dyDescent="0.2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10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10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104"/>
      <c r="AS170" s="84"/>
      <c r="AT170" s="84"/>
    </row>
    <row r="171" spans="1:46" s="42" customFormat="1" x14ac:dyDescent="0.2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10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10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104"/>
      <c r="AS171" s="84"/>
      <c r="AT171" s="84"/>
    </row>
    <row r="172" spans="1:46" s="42" customFormat="1" x14ac:dyDescent="0.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10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10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104"/>
      <c r="AS172" s="84"/>
      <c r="AT172" s="84"/>
    </row>
    <row r="173" spans="1:46" s="42" customFormat="1" x14ac:dyDescent="0.2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10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10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104"/>
      <c r="AS173" s="84"/>
      <c r="AT173" s="84"/>
    </row>
    <row r="174" spans="1:46" s="42" customFormat="1" x14ac:dyDescent="0.2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10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10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104"/>
      <c r="AS174" s="84"/>
      <c r="AT174" s="84"/>
    </row>
    <row r="175" spans="1:46" s="42" customFormat="1" x14ac:dyDescent="0.2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10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10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104"/>
      <c r="AS175" s="84"/>
      <c r="AT175" s="84"/>
    </row>
    <row r="176" spans="1:46" s="42" customFormat="1" x14ac:dyDescent="0.2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10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10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104"/>
      <c r="AS176" s="84"/>
      <c r="AT176" s="84"/>
    </row>
    <row r="177" spans="1:46" s="42" customFormat="1" x14ac:dyDescent="0.2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10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10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104"/>
      <c r="AS177" s="84"/>
      <c r="AT177" s="84"/>
    </row>
    <row r="178" spans="1:46" s="42" customFormat="1" x14ac:dyDescent="0.2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10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10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104"/>
      <c r="AS178" s="84"/>
      <c r="AT178" s="84"/>
    </row>
    <row r="179" spans="1:46" s="42" customFormat="1" x14ac:dyDescent="0.2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10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10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104"/>
      <c r="AS179" s="84"/>
      <c r="AT179" s="84"/>
    </row>
    <row r="180" spans="1:46" s="42" customFormat="1" x14ac:dyDescent="0.2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10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10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104"/>
      <c r="AS180" s="84"/>
      <c r="AT180" s="84"/>
    </row>
    <row r="181" spans="1:46" s="42" customFormat="1" x14ac:dyDescent="0.2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10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10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104"/>
      <c r="AS181" s="84"/>
      <c r="AT181" s="84"/>
    </row>
    <row r="182" spans="1:46" s="42" customFormat="1" x14ac:dyDescent="0.2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10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10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104"/>
      <c r="AS182" s="84"/>
      <c r="AT182" s="84"/>
    </row>
    <row r="183" spans="1:46" s="42" customFormat="1" x14ac:dyDescent="0.2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10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10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104"/>
      <c r="AS183" s="84"/>
      <c r="AT183" s="84"/>
    </row>
    <row r="184" spans="1:46" s="42" customFormat="1" x14ac:dyDescent="0.2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10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10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104"/>
      <c r="AS184" s="84"/>
      <c r="AT184" s="84"/>
    </row>
    <row r="185" spans="1:46" s="42" customFormat="1" x14ac:dyDescent="0.2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10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10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104"/>
      <c r="AS185" s="84"/>
      <c r="AT185" s="84"/>
    </row>
    <row r="186" spans="1:46" s="42" customFormat="1" x14ac:dyDescent="0.2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10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10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104"/>
      <c r="AS186" s="84"/>
      <c r="AT186" s="84"/>
    </row>
    <row r="187" spans="1:46" s="42" customFormat="1" x14ac:dyDescent="0.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10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10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104"/>
      <c r="AS187" s="84"/>
      <c r="AT187" s="84"/>
    </row>
    <row r="188" spans="1:46" s="42" customFormat="1" x14ac:dyDescent="0.2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10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10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104"/>
      <c r="AS188" s="84"/>
      <c r="AT188" s="84"/>
    </row>
    <row r="189" spans="1:46" s="42" customFormat="1" x14ac:dyDescent="0.2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10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10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104"/>
      <c r="AS189" s="84"/>
      <c r="AT189" s="84"/>
    </row>
    <row r="190" spans="1:46" s="42" customFormat="1" x14ac:dyDescent="0.2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10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10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104"/>
      <c r="AS190" s="84"/>
      <c r="AT190" s="84"/>
    </row>
    <row r="191" spans="1:46" s="42" customFormat="1" x14ac:dyDescent="0.2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10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10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104"/>
      <c r="AS191" s="84"/>
      <c r="AT191" s="84"/>
    </row>
    <row r="192" spans="1:46" s="42" customFormat="1" x14ac:dyDescent="0.2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10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10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104"/>
      <c r="AS192" s="84"/>
      <c r="AT192" s="84"/>
    </row>
    <row r="193" spans="1:46" s="42" customFormat="1" x14ac:dyDescent="0.2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10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10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104"/>
      <c r="AS193" s="84"/>
      <c r="AT193" s="84"/>
    </row>
    <row r="194" spans="1:46" s="42" customFormat="1" x14ac:dyDescent="0.2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10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10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104"/>
      <c r="AS194" s="84"/>
      <c r="AT194" s="84"/>
    </row>
    <row r="195" spans="1:46" s="42" customFormat="1" x14ac:dyDescent="0.2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10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10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104"/>
      <c r="AS195" s="84"/>
      <c r="AT195" s="84"/>
    </row>
    <row r="196" spans="1:46" s="42" customFormat="1" x14ac:dyDescent="0.2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10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10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104"/>
      <c r="AS196" s="84"/>
      <c r="AT196" s="84"/>
    </row>
    <row r="197" spans="1:46" s="42" customFormat="1" x14ac:dyDescent="0.2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10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10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104"/>
      <c r="AS197" s="84"/>
      <c r="AT197" s="84"/>
    </row>
    <row r="198" spans="1:46" s="42" customFormat="1" x14ac:dyDescent="0.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10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10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104"/>
      <c r="AS198" s="84"/>
      <c r="AT198" s="84"/>
    </row>
    <row r="199" spans="1:46" s="42" customFormat="1" x14ac:dyDescent="0.2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10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10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104"/>
      <c r="AS199" s="84"/>
      <c r="AT199" s="84"/>
    </row>
    <row r="200" spans="1:46" s="42" customFormat="1" x14ac:dyDescent="0.2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10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10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104"/>
      <c r="AS200" s="84"/>
      <c r="AT200" s="84"/>
    </row>
    <row r="201" spans="1:46" s="42" customFormat="1" x14ac:dyDescent="0.2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10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10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104"/>
      <c r="AS201" s="84"/>
      <c r="AT201" s="84"/>
    </row>
    <row r="202" spans="1:46" s="42" customFormat="1" x14ac:dyDescent="0.2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10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10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104"/>
      <c r="AS202" s="84"/>
      <c r="AT202" s="84"/>
    </row>
    <row r="203" spans="1:46" s="42" customFormat="1" x14ac:dyDescent="0.2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10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10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104"/>
      <c r="AS203" s="84"/>
      <c r="AT203" s="84"/>
    </row>
    <row r="204" spans="1:46" s="42" customFormat="1" x14ac:dyDescent="0.2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10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10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104"/>
      <c r="AS204" s="84"/>
      <c r="AT204" s="84"/>
    </row>
    <row r="205" spans="1:46" s="42" customFormat="1" x14ac:dyDescent="0.2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10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10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104"/>
      <c r="AS205" s="84"/>
      <c r="AT205" s="84"/>
    </row>
    <row r="206" spans="1:46" s="42" customFormat="1" x14ac:dyDescent="0.2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10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10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104"/>
      <c r="AS206" s="84"/>
      <c r="AT206" s="84"/>
    </row>
    <row r="207" spans="1:46" s="42" customFormat="1" x14ac:dyDescent="0.2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10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10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104"/>
      <c r="AS207" s="84"/>
      <c r="AT207" s="84"/>
    </row>
    <row r="208" spans="1:46" s="42" customFormat="1" x14ac:dyDescent="0.2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10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10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104"/>
      <c r="AS208" s="84"/>
      <c r="AT208" s="84"/>
    </row>
    <row r="209" spans="1:46" s="42" customFormat="1" x14ac:dyDescent="0.2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10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10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104"/>
      <c r="AS209" s="84"/>
      <c r="AT209" s="84"/>
    </row>
    <row r="210" spans="1:46" s="42" customFormat="1" x14ac:dyDescent="0.2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10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10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104"/>
      <c r="AS210" s="84"/>
      <c r="AT210" s="84"/>
    </row>
    <row r="211" spans="1:46" s="42" customFormat="1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10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10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104"/>
      <c r="AS211" s="84"/>
      <c r="AT211" s="84"/>
    </row>
    <row r="212" spans="1:46" s="42" customFormat="1" x14ac:dyDescent="0.2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10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10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104"/>
      <c r="AS212" s="84"/>
      <c r="AT212" s="84"/>
    </row>
    <row r="213" spans="1:46" s="42" customFormat="1" x14ac:dyDescent="0.2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10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10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104"/>
      <c r="AS213" s="84"/>
      <c r="AT213" s="84"/>
    </row>
    <row r="214" spans="1:46" s="42" customFormat="1" x14ac:dyDescent="0.2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10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10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104"/>
      <c r="AS214" s="84"/>
      <c r="AT214" s="84"/>
    </row>
    <row r="215" spans="1:46" s="42" customFormat="1" x14ac:dyDescent="0.2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10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10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104"/>
      <c r="AS215" s="84"/>
      <c r="AT215" s="84"/>
    </row>
    <row r="216" spans="1:46" s="42" customFormat="1" x14ac:dyDescent="0.2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10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10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104"/>
      <c r="AS216" s="84"/>
      <c r="AT216" s="84"/>
    </row>
    <row r="217" spans="1:46" s="42" customFormat="1" x14ac:dyDescent="0.2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10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10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104"/>
      <c r="AS217" s="84"/>
      <c r="AT217" s="84"/>
    </row>
    <row r="218" spans="1:46" s="42" customFormat="1" x14ac:dyDescent="0.2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10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10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104"/>
      <c r="AS218" s="84"/>
      <c r="AT218" s="84"/>
    </row>
    <row r="219" spans="1:46" s="42" customFormat="1" x14ac:dyDescent="0.2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10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10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104"/>
      <c r="AS219" s="84"/>
      <c r="AT219" s="84"/>
    </row>
    <row r="220" spans="1:46" s="42" customFormat="1" x14ac:dyDescent="0.2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10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10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104"/>
      <c r="AS220" s="84"/>
      <c r="AT220" s="84"/>
    </row>
    <row r="221" spans="1:46" s="42" customFormat="1" x14ac:dyDescent="0.2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10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10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104"/>
      <c r="AS221" s="84"/>
      <c r="AT221" s="84"/>
    </row>
    <row r="222" spans="1:46" s="42" customFormat="1" x14ac:dyDescent="0.2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10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10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104"/>
      <c r="AS222" s="84"/>
      <c r="AT222" s="84"/>
    </row>
    <row r="223" spans="1:46" s="42" customFormat="1" x14ac:dyDescent="0.2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10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10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104"/>
      <c r="AS223" s="84"/>
      <c r="AT223" s="84"/>
    </row>
    <row r="224" spans="1:46" s="42" customFormat="1" x14ac:dyDescent="0.2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10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10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104"/>
      <c r="AS224" s="84"/>
      <c r="AT224" s="84"/>
    </row>
    <row r="225" spans="1:46" s="42" customFormat="1" x14ac:dyDescent="0.2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10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10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104"/>
      <c r="AS225" s="84"/>
      <c r="AT225" s="84"/>
    </row>
    <row r="226" spans="1:46" s="42" customFormat="1" x14ac:dyDescent="0.2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10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10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104"/>
      <c r="AS226" s="84"/>
      <c r="AT226" s="84"/>
    </row>
    <row r="227" spans="1:46" s="42" customFormat="1" x14ac:dyDescent="0.2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10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10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104"/>
      <c r="AS227" s="84"/>
      <c r="AT227" s="84"/>
    </row>
    <row r="228" spans="1:46" s="42" customFormat="1" x14ac:dyDescent="0.2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10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10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104"/>
      <c r="AS228" s="84"/>
      <c r="AT228" s="84"/>
    </row>
    <row r="229" spans="1:46" s="42" customFormat="1" x14ac:dyDescent="0.2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10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10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104"/>
      <c r="AS229" s="84"/>
      <c r="AT229" s="84"/>
    </row>
    <row r="230" spans="1:46" s="42" customFormat="1" x14ac:dyDescent="0.2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10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10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104"/>
      <c r="AS230" s="84"/>
      <c r="AT230" s="84"/>
    </row>
    <row r="231" spans="1:46" s="42" customFormat="1" x14ac:dyDescent="0.2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10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10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104"/>
      <c r="AS231" s="84"/>
      <c r="AT231" s="84"/>
    </row>
    <row r="232" spans="1:46" s="42" customFormat="1" x14ac:dyDescent="0.2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10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10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104"/>
      <c r="AS232" s="84"/>
      <c r="AT232" s="84"/>
    </row>
    <row r="233" spans="1:46" s="42" customFormat="1" x14ac:dyDescent="0.2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10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10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104"/>
      <c r="AS233" s="84"/>
      <c r="AT233" s="84"/>
    </row>
    <row r="234" spans="1:46" s="42" customFormat="1" x14ac:dyDescent="0.2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10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10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104"/>
      <c r="AS234" s="84"/>
      <c r="AT234" s="84"/>
    </row>
    <row r="235" spans="1:46" s="42" customFormat="1" x14ac:dyDescent="0.2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10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10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104"/>
      <c r="AS235" s="84"/>
      <c r="AT235" s="84"/>
    </row>
    <row r="236" spans="1:46" s="42" customFormat="1" x14ac:dyDescent="0.2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10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10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104"/>
      <c r="AS236" s="84"/>
      <c r="AT236" s="84"/>
    </row>
    <row r="237" spans="1:46" s="42" customFormat="1" x14ac:dyDescent="0.2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10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10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104"/>
      <c r="AS237" s="84"/>
      <c r="AT237" s="84"/>
    </row>
    <row r="238" spans="1:46" s="42" customFormat="1" x14ac:dyDescent="0.2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10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10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104"/>
      <c r="AS238" s="84"/>
      <c r="AT238" s="84"/>
    </row>
    <row r="239" spans="1:46" s="42" customFormat="1" x14ac:dyDescent="0.2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10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10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104"/>
      <c r="AS239" s="84"/>
      <c r="AT239" s="84"/>
    </row>
    <row r="240" spans="1:46" s="42" customFormat="1" x14ac:dyDescent="0.2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10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10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104"/>
      <c r="AS240" s="84"/>
      <c r="AT240" s="84"/>
    </row>
    <row r="241" spans="1:46" s="42" customFormat="1" x14ac:dyDescent="0.2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10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10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104"/>
      <c r="AS241" s="84"/>
      <c r="AT241" s="84"/>
    </row>
    <row r="242" spans="1:46" s="42" customFormat="1" x14ac:dyDescent="0.2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10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10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104"/>
      <c r="AS242" s="84"/>
      <c r="AT242" s="84"/>
    </row>
    <row r="243" spans="1:46" s="42" customFormat="1" x14ac:dyDescent="0.2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10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10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104"/>
      <c r="AS243" s="84"/>
      <c r="AT243" s="84"/>
    </row>
    <row r="244" spans="1:46" s="42" customFormat="1" x14ac:dyDescent="0.2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10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10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104"/>
      <c r="AS244" s="84"/>
      <c r="AT244" s="84"/>
    </row>
    <row r="245" spans="1:46" s="42" customFormat="1" x14ac:dyDescent="0.2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10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10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104"/>
      <c r="AS245" s="84"/>
      <c r="AT245" s="84"/>
    </row>
    <row r="246" spans="1:46" s="42" customFormat="1" x14ac:dyDescent="0.2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10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10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104"/>
      <c r="AS246" s="84"/>
      <c r="AT246" s="84"/>
    </row>
    <row r="247" spans="1:46" s="42" customFormat="1" x14ac:dyDescent="0.2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10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10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104"/>
      <c r="AS247" s="84"/>
      <c r="AT247" s="84"/>
    </row>
    <row r="248" spans="1:46" s="42" customFormat="1" x14ac:dyDescent="0.2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10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10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104"/>
      <c r="AS248" s="84"/>
      <c r="AT248" s="84"/>
    </row>
    <row r="249" spans="1:46" s="42" customFormat="1" x14ac:dyDescent="0.2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10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10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104"/>
      <c r="AS249" s="84"/>
      <c r="AT249" s="84"/>
    </row>
    <row r="250" spans="1:46" s="42" customFormat="1" x14ac:dyDescent="0.2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10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10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104"/>
      <c r="AS250" s="84"/>
      <c r="AT250" s="84"/>
    </row>
    <row r="251" spans="1:46" s="42" customFormat="1" x14ac:dyDescent="0.2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10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10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104"/>
      <c r="AS251" s="84"/>
      <c r="AT251" s="84"/>
    </row>
    <row r="252" spans="1:46" s="42" customFormat="1" x14ac:dyDescent="0.2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10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10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104"/>
      <c r="AS252" s="84"/>
      <c r="AT252" s="84"/>
    </row>
    <row r="253" spans="1:46" s="42" customFormat="1" x14ac:dyDescent="0.2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10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10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104"/>
      <c r="AS253" s="84"/>
      <c r="AT253" s="84"/>
    </row>
    <row r="254" spans="1:46" s="42" customFormat="1" x14ac:dyDescent="0.2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10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10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104"/>
      <c r="AS254" s="84"/>
      <c r="AT254" s="84"/>
    </row>
    <row r="255" spans="1:46" s="42" customFormat="1" x14ac:dyDescent="0.2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10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10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104"/>
      <c r="AS255" s="84"/>
      <c r="AT255" s="84"/>
    </row>
    <row r="256" spans="1:46" s="42" customFormat="1" x14ac:dyDescent="0.2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10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10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104"/>
      <c r="AS256" s="84"/>
      <c r="AT256" s="84"/>
    </row>
    <row r="257" spans="1:46" s="42" customFormat="1" x14ac:dyDescent="0.2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10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10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104"/>
      <c r="AS257" s="84"/>
      <c r="AT257" s="84"/>
    </row>
    <row r="258" spans="1:46" s="42" customFormat="1" x14ac:dyDescent="0.2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10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10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104"/>
      <c r="AS258" s="84"/>
      <c r="AT258" s="84"/>
    </row>
    <row r="259" spans="1:46" s="42" customFormat="1" x14ac:dyDescent="0.2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10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10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104"/>
      <c r="AS259" s="84"/>
      <c r="AT259" s="84"/>
    </row>
    <row r="260" spans="1:46" s="42" customFormat="1" x14ac:dyDescent="0.2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10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10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104"/>
      <c r="AS260" s="84"/>
      <c r="AT260" s="84"/>
    </row>
    <row r="261" spans="1:46" s="42" customFormat="1" x14ac:dyDescent="0.2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10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10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104"/>
      <c r="AS261" s="84"/>
      <c r="AT261" s="84"/>
    </row>
    <row r="262" spans="1:46" s="42" customFormat="1" x14ac:dyDescent="0.2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10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10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104"/>
      <c r="AS262" s="84"/>
      <c r="AT262" s="84"/>
    </row>
    <row r="263" spans="1:46" s="42" customFormat="1" x14ac:dyDescent="0.2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10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10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104"/>
      <c r="AS263" s="84"/>
      <c r="AT263" s="84"/>
    </row>
    <row r="264" spans="1:46" s="42" customFormat="1" x14ac:dyDescent="0.2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10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10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104"/>
      <c r="AS264" s="84"/>
      <c r="AT264" s="84"/>
    </row>
    <row r="265" spans="1:46" s="42" customFormat="1" x14ac:dyDescent="0.2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10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10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104"/>
      <c r="AS265" s="84"/>
      <c r="AT265" s="84"/>
    </row>
    <row r="266" spans="1:46" s="42" customFormat="1" x14ac:dyDescent="0.2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10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10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104"/>
      <c r="AS266" s="84"/>
      <c r="AT266" s="84"/>
    </row>
    <row r="267" spans="1:46" s="42" customFormat="1" x14ac:dyDescent="0.2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10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10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104"/>
      <c r="AS267" s="84"/>
      <c r="AT267" s="84"/>
    </row>
    <row r="268" spans="1:46" s="42" customFormat="1" x14ac:dyDescent="0.2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10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10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104"/>
      <c r="AS268" s="84"/>
      <c r="AT268" s="84"/>
    </row>
    <row r="269" spans="1:46" s="42" customFormat="1" x14ac:dyDescent="0.2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10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10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104"/>
      <c r="AS269" s="84"/>
      <c r="AT269" s="84"/>
    </row>
    <row r="270" spans="1:46" s="42" customFormat="1" x14ac:dyDescent="0.2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10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10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104"/>
      <c r="AS270" s="84"/>
      <c r="AT270" s="84"/>
    </row>
    <row r="271" spans="1:46" s="42" customFormat="1" x14ac:dyDescent="0.2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10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10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104"/>
      <c r="AS271" s="84"/>
      <c r="AT271" s="84"/>
    </row>
    <row r="272" spans="1:46" s="42" customFormat="1" x14ac:dyDescent="0.2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10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10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104"/>
      <c r="AS272" s="84"/>
      <c r="AT272" s="84"/>
    </row>
    <row r="273" spans="1:46" s="42" customFormat="1" x14ac:dyDescent="0.2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10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10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104"/>
      <c r="AS273" s="84"/>
      <c r="AT273" s="84"/>
    </row>
    <row r="274" spans="1:46" s="42" customFormat="1" x14ac:dyDescent="0.2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10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10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104"/>
      <c r="AS274" s="84"/>
      <c r="AT274" s="84"/>
    </row>
    <row r="275" spans="1:46" s="42" customFormat="1" x14ac:dyDescent="0.2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10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10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104"/>
      <c r="AS275" s="84"/>
      <c r="AT275" s="84"/>
    </row>
    <row r="276" spans="1:46" s="42" customFormat="1" x14ac:dyDescent="0.2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10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10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104"/>
      <c r="AS276" s="84"/>
      <c r="AT276" s="84"/>
    </row>
    <row r="277" spans="1:46" s="42" customFormat="1" x14ac:dyDescent="0.2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10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10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104"/>
      <c r="AS277" s="84"/>
      <c r="AT277" s="84"/>
    </row>
    <row r="278" spans="1:46" s="42" customFormat="1" x14ac:dyDescent="0.2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10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10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104"/>
      <c r="AS278" s="84"/>
      <c r="AT278" s="84"/>
    </row>
    <row r="279" spans="1:46" s="42" customFormat="1" x14ac:dyDescent="0.2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10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10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104"/>
      <c r="AS279" s="84"/>
      <c r="AT279" s="84"/>
    </row>
    <row r="280" spans="1:46" s="42" customFormat="1" x14ac:dyDescent="0.2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10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10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104"/>
      <c r="AS280" s="84"/>
      <c r="AT280" s="84"/>
    </row>
    <row r="281" spans="1:46" s="42" customFormat="1" x14ac:dyDescent="0.2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10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10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104"/>
      <c r="AS281" s="84"/>
      <c r="AT281" s="84"/>
    </row>
    <row r="282" spans="1:46" s="42" customFormat="1" x14ac:dyDescent="0.2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10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10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104"/>
      <c r="AS282" s="84"/>
      <c r="AT282" s="84"/>
    </row>
    <row r="283" spans="1:46" s="42" customFormat="1" x14ac:dyDescent="0.2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10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10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104"/>
      <c r="AS283" s="84"/>
      <c r="AT283" s="84"/>
    </row>
    <row r="284" spans="1:46" s="42" customFormat="1" x14ac:dyDescent="0.2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10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10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104"/>
      <c r="AS284" s="84"/>
      <c r="AT284" s="84"/>
    </row>
    <row r="285" spans="1:46" s="42" customFormat="1" x14ac:dyDescent="0.2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10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10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104"/>
      <c r="AS285" s="84"/>
      <c r="AT285" s="84"/>
    </row>
    <row r="286" spans="1:46" s="42" customFormat="1" x14ac:dyDescent="0.2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10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10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104"/>
      <c r="AS286" s="84"/>
      <c r="AT286" s="84"/>
    </row>
    <row r="287" spans="1:46" s="42" customFormat="1" x14ac:dyDescent="0.2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10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10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104"/>
      <c r="AS287" s="84"/>
      <c r="AT287" s="84"/>
    </row>
    <row r="288" spans="1:46" s="42" customFormat="1" x14ac:dyDescent="0.2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10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10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104"/>
      <c r="AS288" s="84"/>
      <c r="AT288" s="84"/>
    </row>
    <row r="289" spans="1:46" s="42" customFormat="1" x14ac:dyDescent="0.2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10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10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104"/>
      <c r="AS289" s="84"/>
      <c r="AT289" s="84"/>
    </row>
    <row r="290" spans="1:46" s="42" customFormat="1" x14ac:dyDescent="0.2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10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10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104"/>
      <c r="AS290" s="84"/>
      <c r="AT290" s="84"/>
    </row>
    <row r="291" spans="1:46" s="42" customFormat="1" x14ac:dyDescent="0.2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10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10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104"/>
      <c r="AS291" s="84"/>
      <c r="AT291" s="84"/>
    </row>
    <row r="292" spans="1:46" s="42" customFormat="1" x14ac:dyDescent="0.2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10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10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104"/>
      <c r="AS292" s="84"/>
      <c r="AT292" s="84"/>
    </row>
    <row r="293" spans="1:46" s="42" customFormat="1" x14ac:dyDescent="0.2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10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10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104"/>
      <c r="AS293" s="84"/>
      <c r="AT293" s="84"/>
    </row>
    <row r="294" spans="1:46" s="42" customFormat="1" x14ac:dyDescent="0.2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10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10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104"/>
      <c r="AS294" s="84"/>
      <c r="AT294" s="84"/>
    </row>
    <row r="295" spans="1:46" s="42" customFormat="1" x14ac:dyDescent="0.2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10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10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104"/>
      <c r="AS295" s="84"/>
      <c r="AT295" s="84"/>
    </row>
    <row r="296" spans="1:46" s="42" customFormat="1" x14ac:dyDescent="0.2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10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10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104"/>
      <c r="AS296" s="84"/>
      <c r="AT296" s="84"/>
    </row>
    <row r="297" spans="1:46" s="42" customFormat="1" x14ac:dyDescent="0.2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10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10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104"/>
      <c r="AS297" s="84"/>
      <c r="AT297" s="84"/>
    </row>
    <row r="298" spans="1:46" s="42" customFormat="1" x14ac:dyDescent="0.2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10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10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104"/>
      <c r="AS298" s="84"/>
      <c r="AT298" s="84"/>
    </row>
    <row r="299" spans="1:46" s="42" customFormat="1" x14ac:dyDescent="0.2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10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10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104"/>
      <c r="AS299" s="84"/>
      <c r="AT299" s="84"/>
    </row>
    <row r="300" spans="1:46" s="42" customFormat="1" x14ac:dyDescent="0.2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10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10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104"/>
      <c r="AS300" s="84"/>
      <c r="AT300" s="84"/>
    </row>
    <row r="301" spans="1:46" s="42" customFormat="1" x14ac:dyDescent="0.2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10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10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104"/>
      <c r="AS301" s="84"/>
      <c r="AT301" s="84"/>
    </row>
    <row r="302" spans="1:46" s="42" customFormat="1" x14ac:dyDescent="0.2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10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10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104"/>
      <c r="AS302" s="84"/>
      <c r="AT302" s="84"/>
    </row>
    <row r="303" spans="1:46" s="42" customFormat="1" x14ac:dyDescent="0.2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10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10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104"/>
      <c r="AS303" s="84"/>
      <c r="AT303" s="84"/>
    </row>
    <row r="304" spans="1:46" s="42" customFormat="1" x14ac:dyDescent="0.2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10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10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104"/>
      <c r="AS304" s="84"/>
      <c r="AT304" s="84"/>
    </row>
    <row r="305" spans="1:190" s="42" customFormat="1" x14ac:dyDescent="0.2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10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10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104"/>
      <c r="AS305" s="84"/>
      <c r="AT305" s="84"/>
    </row>
    <row r="306" spans="1:190" s="42" customFormat="1" x14ac:dyDescent="0.2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10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10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104"/>
      <c r="AS306" s="84"/>
      <c r="AT306" s="84"/>
    </row>
    <row r="307" spans="1:190" s="42" customFormat="1" x14ac:dyDescent="0.2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10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10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104"/>
      <c r="AS307" s="84"/>
      <c r="AT307" s="84"/>
    </row>
    <row r="308" spans="1:190" s="43" customForma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100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100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100"/>
      <c r="AS308" s="41"/>
      <c r="AT308" s="41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</row>
    <row r="309" spans="1:190" s="43" customForma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100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100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100"/>
      <c r="AS309" s="41"/>
      <c r="AT309" s="41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</row>
    <row r="310" spans="1:190" s="43" customForma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100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100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100"/>
      <c r="AS310" s="41"/>
      <c r="AT310" s="41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</row>
    <row r="311" spans="1:190" s="43" customForma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100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100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100"/>
      <c r="AS311" s="41"/>
      <c r="AT311" s="41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</row>
    <row r="312" spans="1:190" s="43" customForma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100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100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100"/>
      <c r="AS312" s="41"/>
      <c r="AT312" s="41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</row>
    <row r="313" spans="1:190" s="43" customForma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100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100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100"/>
      <c r="AS313" s="41"/>
      <c r="AT313" s="41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</row>
    <row r="314" spans="1:190" s="43" customForma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100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100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100"/>
      <c r="AS314" s="41"/>
      <c r="AT314" s="41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</row>
    <row r="315" spans="1:190" s="43" customForma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100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100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100"/>
      <c r="AS315" s="41"/>
      <c r="AT315" s="41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</row>
  </sheetData>
  <sheetProtection password="C981" sheet="1" objects="1" scenarios="1"/>
  <mergeCells count="24">
    <mergeCell ref="AF1:AT1"/>
    <mergeCell ref="AF3:AT3"/>
    <mergeCell ref="AF10:AT10"/>
    <mergeCell ref="AF33:AT33"/>
    <mergeCell ref="B1:P1"/>
    <mergeCell ref="B3:P3"/>
    <mergeCell ref="B10:P10"/>
    <mergeCell ref="B33:P33"/>
    <mergeCell ref="Q1:AE1"/>
    <mergeCell ref="Q3:AE3"/>
    <mergeCell ref="Q10:AE10"/>
    <mergeCell ref="Q33:AE33"/>
    <mergeCell ref="N55:P55"/>
    <mergeCell ref="AC34:AE51"/>
    <mergeCell ref="AR34:AT51"/>
    <mergeCell ref="AC55:AE55"/>
    <mergeCell ref="AR55:AT55"/>
    <mergeCell ref="B52:O52"/>
    <mergeCell ref="Q52:AD52"/>
    <mergeCell ref="AF52:AS52"/>
    <mergeCell ref="B54:O54"/>
    <mergeCell ref="AF54:AS54"/>
    <mergeCell ref="Q54:AD54"/>
    <mergeCell ref="N34:P51"/>
  </mergeCells>
  <conditionalFormatting sqref="B55:E55 H55 K55">
    <cfRule type="expression" dxfId="20" priority="77">
      <formula>ISERROR(B55)</formula>
    </cfRule>
  </conditionalFormatting>
  <conditionalFormatting sqref="L55">
    <cfRule type="expression" dxfId="19" priority="58">
      <formula>ISERROR(L55)</formula>
    </cfRule>
  </conditionalFormatting>
  <conditionalFormatting sqref="I55">
    <cfRule type="expression" dxfId="18" priority="59">
      <formula>ISERROR(I55)</formula>
    </cfRule>
  </conditionalFormatting>
  <conditionalFormatting sqref="F55">
    <cfRule type="expression" dxfId="17" priority="60">
      <formula>ISERROR(F55)</formula>
    </cfRule>
  </conditionalFormatting>
  <conditionalFormatting sqref="G55">
    <cfRule type="expression" dxfId="16" priority="41">
      <formula>ISERROR(G55)</formula>
    </cfRule>
  </conditionalFormatting>
  <conditionalFormatting sqref="J55">
    <cfRule type="expression" dxfId="15" priority="40">
      <formula>ISERROR(J55)</formula>
    </cfRule>
  </conditionalFormatting>
  <conditionalFormatting sqref="M55">
    <cfRule type="expression" dxfId="14" priority="39">
      <formula>ISERROR(M55)</formula>
    </cfRule>
  </conditionalFormatting>
  <conditionalFormatting sqref="X55">
    <cfRule type="expression" dxfId="13" priority="12">
      <formula>ISERROR(X55)</formula>
    </cfRule>
  </conditionalFormatting>
  <conditionalFormatting sqref="U55">
    <cfRule type="expression" dxfId="12" priority="13">
      <formula>ISERROR(U55)</formula>
    </cfRule>
  </conditionalFormatting>
  <conditionalFormatting sqref="Q55:T55 W55 Z55">
    <cfRule type="expression" dxfId="11" priority="14">
      <formula>ISERROR(Q55)</formula>
    </cfRule>
  </conditionalFormatting>
  <conditionalFormatting sqref="AA55">
    <cfRule type="expression" dxfId="10" priority="11">
      <formula>ISERROR(AA55)</formula>
    </cfRule>
  </conditionalFormatting>
  <conditionalFormatting sqref="V55">
    <cfRule type="expression" dxfId="9" priority="10">
      <formula>ISERROR(V55)</formula>
    </cfRule>
  </conditionalFormatting>
  <conditionalFormatting sqref="Y55">
    <cfRule type="expression" dxfId="8" priority="9">
      <formula>ISERROR(Y55)</formula>
    </cfRule>
  </conditionalFormatting>
  <conditionalFormatting sqref="AF55:AI55 AL55 AO55">
    <cfRule type="expression" dxfId="7" priority="7">
      <formula>ISERROR(AF55)</formula>
    </cfRule>
  </conditionalFormatting>
  <conditionalFormatting sqref="AB55">
    <cfRule type="expression" dxfId="6" priority="8">
      <formula>ISERROR(AB55)</formula>
    </cfRule>
  </conditionalFormatting>
  <conditionalFormatting sqref="AP55">
    <cfRule type="expression" dxfId="5" priority="4">
      <formula>ISERROR(AP55)</formula>
    </cfRule>
  </conditionalFormatting>
  <conditionalFormatting sqref="AM55">
    <cfRule type="expression" dxfId="4" priority="5">
      <formula>ISERROR(AM55)</formula>
    </cfRule>
  </conditionalFormatting>
  <conditionalFormatting sqref="AJ55">
    <cfRule type="expression" dxfId="3" priority="6">
      <formula>ISERROR(AJ55)</formula>
    </cfRule>
  </conditionalFormatting>
  <conditionalFormatting sqref="AK55">
    <cfRule type="expression" dxfId="2" priority="3">
      <formula>ISERROR(AK55)</formula>
    </cfRule>
  </conditionalFormatting>
  <conditionalFormatting sqref="AN55">
    <cfRule type="expression" dxfId="1" priority="2">
      <formula>ISERROR(AN55)</formula>
    </cfRule>
  </conditionalFormatting>
  <conditionalFormatting sqref="AQ55">
    <cfRule type="expression" dxfId="0" priority="1">
      <formula>ISERROR(AQ55)</formula>
    </cfRule>
  </conditionalFormatting>
  <pageMargins left="0" right="0" top="0" bottom="0" header="0.3" footer="0.3"/>
  <pageSetup paperSize="5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3"/>
  <sheetViews>
    <sheetView workbookViewId="0">
      <selection activeCell="C7" sqref="C7"/>
    </sheetView>
  </sheetViews>
  <sheetFormatPr defaultRowHeight="12.75" x14ac:dyDescent="0.2"/>
  <cols>
    <col min="1" max="1" width="30.85546875" customWidth="1"/>
    <col min="2" max="18" width="11.140625" customWidth="1"/>
    <col min="19" max="19" width="12.28515625" customWidth="1"/>
    <col min="20" max="20" width="14.28515625" customWidth="1"/>
  </cols>
  <sheetData>
    <row r="1" spans="1:20" ht="21.75" customHeight="1" x14ac:dyDescent="0.25">
      <c r="A1" s="315" t="s">
        <v>8</v>
      </c>
      <c r="B1" s="318" t="s">
        <v>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  <c r="N1" s="321" t="s">
        <v>4</v>
      </c>
      <c r="O1" s="322"/>
      <c r="P1" s="323"/>
      <c r="Q1" s="324" t="s">
        <v>9</v>
      </c>
      <c r="R1" s="325"/>
      <c r="S1" s="326"/>
      <c r="T1" s="330" t="s">
        <v>10</v>
      </c>
    </row>
    <row r="2" spans="1:20" ht="15.75" x14ac:dyDescent="0.25">
      <c r="A2" s="316"/>
      <c r="B2" s="333" t="s">
        <v>1</v>
      </c>
      <c r="C2" s="334"/>
      <c r="D2" s="334"/>
      <c r="E2" s="334" t="s">
        <v>2</v>
      </c>
      <c r="F2" s="334"/>
      <c r="G2" s="334"/>
      <c r="H2" s="335" t="s">
        <v>3</v>
      </c>
      <c r="I2" s="335"/>
      <c r="J2" s="335"/>
      <c r="K2" s="334" t="s">
        <v>11</v>
      </c>
      <c r="L2" s="334"/>
      <c r="M2" s="336"/>
      <c r="N2" s="337" t="s">
        <v>12</v>
      </c>
      <c r="O2" s="338"/>
      <c r="P2" s="339"/>
      <c r="Q2" s="327"/>
      <c r="R2" s="328"/>
      <c r="S2" s="329"/>
      <c r="T2" s="331"/>
    </row>
    <row r="3" spans="1:20" ht="63.75" thickBot="1" x14ac:dyDescent="0.3">
      <c r="A3" s="317"/>
      <c r="B3" s="1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3" t="s">
        <v>7</v>
      </c>
      <c r="N3" s="4" t="s">
        <v>5</v>
      </c>
      <c r="O3" s="5" t="s">
        <v>6</v>
      </c>
      <c r="P3" s="6" t="s">
        <v>7</v>
      </c>
      <c r="Q3" s="7" t="s">
        <v>5</v>
      </c>
      <c r="R3" s="8" t="s">
        <v>6</v>
      </c>
      <c r="S3" s="8" t="s">
        <v>7</v>
      </c>
      <c r="T3" s="332"/>
    </row>
  </sheetData>
  <mergeCells count="10">
    <mergeCell ref="A1:A3"/>
    <mergeCell ref="B1:M1"/>
    <mergeCell ref="N1:P1"/>
    <mergeCell ref="Q1:S2"/>
    <mergeCell ref="T1:T3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44"/>
  <sheetViews>
    <sheetView view="pageBreakPreview" topLeftCell="D1" zoomScaleNormal="100" zoomScaleSheetLayoutView="100" workbookViewId="0">
      <selection activeCell="I33" sqref="I33"/>
    </sheetView>
  </sheetViews>
  <sheetFormatPr defaultRowHeight="12.75" x14ac:dyDescent="0.2"/>
  <cols>
    <col min="1" max="1" width="4.42578125" customWidth="1"/>
    <col min="2" max="2" width="53.5703125" customWidth="1"/>
    <col min="3" max="3" width="20.42578125" customWidth="1"/>
    <col min="4" max="4" width="13.7109375" customWidth="1"/>
    <col min="5" max="5" width="22.140625" customWidth="1"/>
    <col min="6" max="9" width="10.140625" customWidth="1"/>
    <col min="10" max="10" width="11.5703125" customWidth="1"/>
    <col min="11" max="14" width="10.140625" customWidth="1"/>
    <col min="15" max="15" width="12.28515625" customWidth="1"/>
    <col min="16" max="19" width="10.140625" customWidth="1"/>
    <col min="20" max="20" width="11.85546875" customWidth="1"/>
    <col min="21" max="21" width="13.140625" customWidth="1"/>
    <col min="22" max="22" width="13.140625" style="13" customWidth="1"/>
    <col min="23" max="23" width="14.140625" style="13" customWidth="1"/>
    <col min="24" max="25" width="9.140625" style="13"/>
    <col min="26" max="26" width="32.28515625" style="13" hidden="1" customWidth="1"/>
    <col min="27" max="48" width="9.140625" style="13"/>
  </cols>
  <sheetData>
    <row r="1" spans="1:48" ht="24.75" x14ac:dyDescent="0.5">
      <c r="A1" s="345" t="s">
        <v>17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48" ht="24.75" x14ac:dyDescent="0.5">
      <c r="A2" s="345" t="s">
        <v>146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48" s="64" customFormat="1" ht="19.5" customHeight="1" thickBot="1" x14ac:dyDescent="0.4">
      <c r="A3" s="188"/>
      <c r="B3" s="188"/>
      <c r="C3" s="188"/>
      <c r="D3" s="188"/>
      <c r="E3" s="188"/>
      <c r="F3" s="384" t="s">
        <v>143</v>
      </c>
      <c r="G3" s="385"/>
      <c r="H3" s="385"/>
      <c r="I3" s="385"/>
      <c r="J3" s="386"/>
      <c r="K3" s="384" t="s">
        <v>144</v>
      </c>
      <c r="L3" s="385"/>
      <c r="M3" s="385"/>
      <c r="N3" s="385"/>
      <c r="O3" s="386"/>
      <c r="P3" s="384" t="s">
        <v>145</v>
      </c>
      <c r="Q3" s="385"/>
      <c r="R3" s="385"/>
      <c r="S3" s="385"/>
      <c r="T3" s="386"/>
      <c r="U3" s="188"/>
      <c r="V3" s="63"/>
    </row>
    <row r="4" spans="1:48" s="65" customFormat="1" ht="47.25" x14ac:dyDescent="0.25">
      <c r="A4" s="260" t="s">
        <v>16</v>
      </c>
      <c r="B4" s="260" t="s">
        <v>68</v>
      </c>
      <c r="C4" s="260" t="s">
        <v>72</v>
      </c>
      <c r="D4" s="260" t="s">
        <v>70</v>
      </c>
      <c r="E4" s="260" t="s">
        <v>71</v>
      </c>
      <c r="F4" s="261" t="s">
        <v>73</v>
      </c>
      <c r="G4" s="261" t="s">
        <v>74</v>
      </c>
      <c r="H4" s="261" t="s">
        <v>75</v>
      </c>
      <c r="I4" s="262" t="s">
        <v>76</v>
      </c>
      <c r="J4" s="263" t="s">
        <v>66</v>
      </c>
      <c r="K4" s="264" t="s">
        <v>73</v>
      </c>
      <c r="L4" s="264" t="s">
        <v>74</v>
      </c>
      <c r="M4" s="264" t="s">
        <v>75</v>
      </c>
      <c r="N4" s="265" t="s">
        <v>76</v>
      </c>
      <c r="O4" s="266" t="s">
        <v>96</v>
      </c>
      <c r="P4" s="264" t="s">
        <v>73</v>
      </c>
      <c r="Q4" s="264" t="s">
        <v>74</v>
      </c>
      <c r="R4" s="264" t="s">
        <v>75</v>
      </c>
      <c r="S4" s="265" t="s">
        <v>76</v>
      </c>
      <c r="T4" s="266" t="s">
        <v>99</v>
      </c>
      <c r="U4" s="263" t="s">
        <v>67</v>
      </c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48" s="67" customFormat="1" ht="21.75" customHeight="1" x14ac:dyDescent="0.2">
      <c r="A5" s="267">
        <v>1</v>
      </c>
      <c r="B5" s="268" t="s">
        <v>91</v>
      </c>
      <c r="C5" s="269" t="s">
        <v>140</v>
      </c>
      <c r="D5" s="270">
        <v>42005</v>
      </c>
      <c r="E5" s="270">
        <v>43100</v>
      </c>
      <c r="F5" s="271">
        <v>-250</v>
      </c>
      <c r="G5" s="271">
        <v>-250</v>
      </c>
      <c r="H5" s="271">
        <v>-250</v>
      </c>
      <c r="I5" s="271">
        <v>-250</v>
      </c>
      <c r="J5" s="285">
        <f>SUM(F5:I5)</f>
        <v>-1000</v>
      </c>
      <c r="K5" s="271">
        <v>-500</v>
      </c>
      <c r="L5" s="271">
        <v>-500</v>
      </c>
      <c r="M5" s="271">
        <v>-500</v>
      </c>
      <c r="N5" s="271">
        <v>-500</v>
      </c>
      <c r="O5" s="285">
        <f>SUM(K5:N5)</f>
        <v>-2000</v>
      </c>
      <c r="P5" s="271">
        <v>-2000</v>
      </c>
      <c r="Q5" s="271">
        <v>-2000</v>
      </c>
      <c r="R5" s="271">
        <v>-2000</v>
      </c>
      <c r="S5" s="271">
        <v>-2000</v>
      </c>
      <c r="T5" s="285">
        <f>SUM(P5:S5)</f>
        <v>-8000</v>
      </c>
      <c r="U5" s="286">
        <f>J5+O5+T5</f>
        <v>-11000</v>
      </c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</row>
    <row r="6" spans="1:48" s="67" customFormat="1" ht="15" x14ac:dyDescent="0.2">
      <c r="A6" s="267">
        <v>2</v>
      </c>
      <c r="B6" s="268"/>
      <c r="C6" s="269"/>
      <c r="D6" s="270"/>
      <c r="E6" s="270"/>
      <c r="F6" s="268"/>
      <c r="G6" s="268"/>
      <c r="H6" s="268"/>
      <c r="I6" s="272"/>
      <c r="J6" s="285">
        <f>SUM(F6:I6)</f>
        <v>0</v>
      </c>
      <c r="K6" s="268"/>
      <c r="L6" s="268"/>
      <c r="M6" s="268"/>
      <c r="N6" s="272"/>
      <c r="O6" s="285">
        <f>SUM(K6:N6)</f>
        <v>0</v>
      </c>
      <c r="P6" s="268"/>
      <c r="Q6" s="268"/>
      <c r="R6" s="268"/>
      <c r="S6" s="272"/>
      <c r="T6" s="285">
        <f>SUM(P6:S6)</f>
        <v>0</v>
      </c>
      <c r="U6" s="287">
        <f t="shared" ref="U6:U9" si="0">J6+O6+T6</f>
        <v>0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s="67" customFormat="1" ht="15" x14ac:dyDescent="0.2">
      <c r="A7" s="267">
        <v>3</v>
      </c>
      <c r="B7" s="268"/>
      <c r="C7" s="269"/>
      <c r="D7" s="270"/>
      <c r="E7" s="270"/>
      <c r="F7" s="268"/>
      <c r="G7" s="268"/>
      <c r="H7" s="268"/>
      <c r="I7" s="272"/>
      <c r="J7" s="285">
        <f>SUM(F7:I7)</f>
        <v>0</v>
      </c>
      <c r="K7" s="268"/>
      <c r="L7" s="268"/>
      <c r="M7" s="268"/>
      <c r="N7" s="272"/>
      <c r="O7" s="285">
        <f>SUM(K7:N7)</f>
        <v>0</v>
      </c>
      <c r="P7" s="268"/>
      <c r="Q7" s="268"/>
      <c r="R7" s="268"/>
      <c r="S7" s="272"/>
      <c r="T7" s="285">
        <f>SUM(P7:S7)</f>
        <v>0</v>
      </c>
      <c r="U7" s="287">
        <f t="shared" si="0"/>
        <v>0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</row>
    <row r="8" spans="1:48" s="67" customFormat="1" ht="15" x14ac:dyDescent="0.2">
      <c r="A8" s="267">
        <v>4</v>
      </c>
      <c r="B8" s="268"/>
      <c r="C8" s="269"/>
      <c r="D8" s="270"/>
      <c r="E8" s="270"/>
      <c r="F8" s="268"/>
      <c r="G8" s="268"/>
      <c r="H8" s="268"/>
      <c r="I8" s="272"/>
      <c r="J8" s="285">
        <f>SUM(F8:I8)</f>
        <v>0</v>
      </c>
      <c r="K8" s="268"/>
      <c r="L8" s="268"/>
      <c r="M8" s="268"/>
      <c r="N8" s="272"/>
      <c r="O8" s="285">
        <f>SUM(K8:N8)</f>
        <v>0</v>
      </c>
      <c r="P8" s="268"/>
      <c r="Q8" s="268"/>
      <c r="R8" s="268"/>
      <c r="S8" s="272"/>
      <c r="T8" s="285">
        <f>SUM(P8:S8)</f>
        <v>0</v>
      </c>
      <c r="U8" s="287">
        <f t="shared" si="0"/>
        <v>0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</row>
    <row r="9" spans="1:48" s="67" customFormat="1" ht="15" x14ac:dyDescent="0.2">
      <c r="A9" s="267">
        <v>5</v>
      </c>
      <c r="B9" s="268"/>
      <c r="C9" s="269"/>
      <c r="D9" s="273"/>
      <c r="E9" s="274"/>
      <c r="F9" s="268"/>
      <c r="G9" s="268"/>
      <c r="H9" s="268"/>
      <c r="I9" s="272"/>
      <c r="J9" s="285">
        <f>SUM(F9:I9)</f>
        <v>0</v>
      </c>
      <c r="K9" s="268"/>
      <c r="L9" s="268"/>
      <c r="M9" s="268"/>
      <c r="N9" s="272"/>
      <c r="O9" s="285">
        <f>SUM(K9:N9)</f>
        <v>0</v>
      </c>
      <c r="P9" s="268"/>
      <c r="Q9" s="268"/>
      <c r="R9" s="268"/>
      <c r="S9" s="272"/>
      <c r="T9" s="285">
        <f>SUM(P9:S9)</f>
        <v>0</v>
      </c>
      <c r="U9" s="287">
        <f t="shared" si="0"/>
        <v>0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</row>
    <row r="10" spans="1:48" s="21" customFormat="1" ht="15.75" thickBot="1" x14ac:dyDescent="0.25">
      <c r="A10" s="275"/>
      <c r="B10" s="275"/>
      <c r="C10" s="275"/>
      <c r="D10" s="275"/>
      <c r="E10" s="275"/>
      <c r="F10" s="280">
        <f>SUM(F5:F9)</f>
        <v>-250</v>
      </c>
      <c r="G10" s="281">
        <f t="shared" ref="G10:S10" si="1">SUM(G5:G9)</f>
        <v>-250</v>
      </c>
      <c r="H10" s="281">
        <f t="shared" si="1"/>
        <v>-250</v>
      </c>
      <c r="I10" s="282">
        <f t="shared" si="1"/>
        <v>-250</v>
      </c>
      <c r="J10" s="283">
        <f t="shared" si="1"/>
        <v>-1000</v>
      </c>
      <c r="K10" s="284">
        <f t="shared" si="1"/>
        <v>-500</v>
      </c>
      <c r="L10" s="281">
        <f t="shared" si="1"/>
        <v>-500</v>
      </c>
      <c r="M10" s="281">
        <f t="shared" si="1"/>
        <v>-500</v>
      </c>
      <c r="N10" s="281">
        <f t="shared" si="1"/>
        <v>-500</v>
      </c>
      <c r="O10" s="283">
        <f t="shared" si="1"/>
        <v>-2000</v>
      </c>
      <c r="P10" s="281">
        <f t="shared" si="1"/>
        <v>-2000</v>
      </c>
      <c r="Q10" s="281">
        <f t="shared" si="1"/>
        <v>-2000</v>
      </c>
      <c r="R10" s="281">
        <f t="shared" si="1"/>
        <v>-2000</v>
      </c>
      <c r="S10" s="281">
        <f t="shared" si="1"/>
        <v>-2000</v>
      </c>
      <c r="T10" s="283">
        <f>SUM(T5:T9)</f>
        <v>-8000</v>
      </c>
      <c r="U10" s="283">
        <f>SUM(U5:U9)</f>
        <v>-11000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s="64" customFormat="1" x14ac:dyDescent="0.2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1:48" s="65" customFormat="1" ht="47.25" x14ac:dyDescent="0.25">
      <c r="A12" s="276" t="s">
        <v>16</v>
      </c>
      <c r="B12" s="276" t="s">
        <v>69</v>
      </c>
      <c r="C12" s="276" t="s">
        <v>72</v>
      </c>
      <c r="D12" s="276" t="s">
        <v>65</v>
      </c>
      <c r="E12" s="276" t="s">
        <v>18</v>
      </c>
      <c r="F12" s="261" t="s">
        <v>73</v>
      </c>
      <c r="G12" s="261" t="s">
        <v>74</v>
      </c>
      <c r="H12" s="261" t="s">
        <v>75</v>
      </c>
      <c r="I12" s="262" t="s">
        <v>76</v>
      </c>
      <c r="J12" s="263" t="s">
        <v>77</v>
      </c>
      <c r="K12" s="261" t="s">
        <v>73</v>
      </c>
      <c r="L12" s="261" t="s">
        <v>74</v>
      </c>
      <c r="M12" s="261" t="s">
        <v>75</v>
      </c>
      <c r="N12" s="262" t="s">
        <v>76</v>
      </c>
      <c r="O12" s="263" t="s">
        <v>97</v>
      </c>
      <c r="P12" s="261" t="s">
        <v>73</v>
      </c>
      <c r="Q12" s="261" t="s">
        <v>74</v>
      </c>
      <c r="R12" s="261" t="s">
        <v>75</v>
      </c>
      <c r="S12" s="262" t="s">
        <v>76</v>
      </c>
      <c r="T12" s="263" t="s">
        <v>98</v>
      </c>
      <c r="U12" s="263" t="s">
        <v>78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</row>
    <row r="13" spans="1:48" s="67" customFormat="1" ht="21.75" customHeight="1" x14ac:dyDescent="0.2">
      <c r="A13" s="267">
        <v>1</v>
      </c>
      <c r="B13" s="268" t="s">
        <v>124</v>
      </c>
      <c r="C13" s="269" t="s">
        <v>138</v>
      </c>
      <c r="D13" s="270">
        <v>42005</v>
      </c>
      <c r="E13" s="270">
        <v>43100</v>
      </c>
      <c r="F13" s="271">
        <v>250</v>
      </c>
      <c r="G13" s="271">
        <v>250</v>
      </c>
      <c r="H13" s="271">
        <v>250</v>
      </c>
      <c r="I13" s="271">
        <v>250</v>
      </c>
      <c r="J13" s="285">
        <f>SUM(F13:I13)</f>
        <v>1000</v>
      </c>
      <c r="K13" s="271">
        <v>500</v>
      </c>
      <c r="L13" s="271">
        <v>500</v>
      </c>
      <c r="M13" s="271">
        <v>500</v>
      </c>
      <c r="N13" s="271">
        <v>500</v>
      </c>
      <c r="O13" s="285">
        <f>SUM(K13:N13)</f>
        <v>2000</v>
      </c>
      <c r="P13" s="271">
        <v>2000</v>
      </c>
      <c r="Q13" s="271">
        <v>2000</v>
      </c>
      <c r="R13" s="271">
        <v>2000</v>
      </c>
      <c r="S13" s="271">
        <v>2000</v>
      </c>
      <c r="T13" s="285">
        <f>SUM(P13:S13)</f>
        <v>8000</v>
      </c>
      <c r="U13" s="286">
        <f>J13+O13+T13</f>
        <v>11000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1:48" s="67" customFormat="1" ht="15" x14ac:dyDescent="0.2">
      <c r="A14" s="267">
        <v>2</v>
      </c>
      <c r="B14" s="268"/>
      <c r="C14" s="269"/>
      <c r="D14" s="270"/>
      <c r="E14" s="270"/>
      <c r="F14" s="268"/>
      <c r="G14" s="268"/>
      <c r="H14" s="268"/>
      <c r="I14" s="272"/>
      <c r="J14" s="285">
        <f>SUM(F14:I14)</f>
        <v>0</v>
      </c>
      <c r="K14" s="268"/>
      <c r="L14" s="268"/>
      <c r="M14" s="268"/>
      <c r="N14" s="272"/>
      <c r="O14" s="285">
        <f>SUM(K14:N14)</f>
        <v>0</v>
      </c>
      <c r="P14" s="268"/>
      <c r="Q14" s="268"/>
      <c r="R14" s="268"/>
      <c r="S14" s="272"/>
      <c r="T14" s="285">
        <f>SUM(P14:S14)</f>
        <v>0</v>
      </c>
      <c r="U14" s="287">
        <f t="shared" ref="U14:U17" si="2">J14+O14+T14</f>
        <v>0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</row>
    <row r="15" spans="1:48" s="67" customFormat="1" ht="15" x14ac:dyDescent="0.2">
      <c r="A15" s="267">
        <v>3</v>
      </c>
      <c r="B15" s="268"/>
      <c r="C15" s="269"/>
      <c r="D15" s="270"/>
      <c r="E15" s="270"/>
      <c r="F15" s="268"/>
      <c r="G15" s="268"/>
      <c r="H15" s="268"/>
      <c r="I15" s="272"/>
      <c r="J15" s="285">
        <f>SUM(F15:I15)</f>
        <v>0</v>
      </c>
      <c r="K15" s="268"/>
      <c r="L15" s="268"/>
      <c r="M15" s="268"/>
      <c r="N15" s="272"/>
      <c r="O15" s="285">
        <f>SUM(K15:N15)</f>
        <v>0</v>
      </c>
      <c r="P15" s="268"/>
      <c r="Q15" s="268"/>
      <c r="R15" s="268"/>
      <c r="S15" s="272"/>
      <c r="T15" s="285">
        <f>SUM(P15:S15)</f>
        <v>0</v>
      </c>
      <c r="U15" s="287">
        <f t="shared" si="2"/>
        <v>0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</row>
    <row r="16" spans="1:48" s="67" customFormat="1" ht="15" x14ac:dyDescent="0.2">
      <c r="A16" s="267">
        <v>4</v>
      </c>
      <c r="B16" s="268"/>
      <c r="C16" s="269"/>
      <c r="D16" s="270"/>
      <c r="E16" s="270"/>
      <c r="F16" s="268"/>
      <c r="G16" s="268"/>
      <c r="H16" s="268"/>
      <c r="I16" s="272"/>
      <c r="J16" s="285">
        <f>SUM(F16:I16)</f>
        <v>0</v>
      </c>
      <c r="K16" s="268"/>
      <c r="L16" s="268"/>
      <c r="M16" s="268"/>
      <c r="N16" s="272"/>
      <c r="O16" s="285">
        <f>SUM(K16:N16)</f>
        <v>0</v>
      </c>
      <c r="P16" s="268"/>
      <c r="Q16" s="268"/>
      <c r="R16" s="268"/>
      <c r="S16" s="272"/>
      <c r="T16" s="285">
        <f>SUM(P16:S16)</f>
        <v>0</v>
      </c>
      <c r="U16" s="287">
        <f t="shared" si="2"/>
        <v>0</v>
      </c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</row>
    <row r="17" spans="1:48" s="67" customFormat="1" ht="15" x14ac:dyDescent="0.2">
      <c r="A17" s="267">
        <v>5</v>
      </c>
      <c r="B17" s="268"/>
      <c r="C17" s="269"/>
      <c r="D17" s="273"/>
      <c r="E17" s="274"/>
      <c r="F17" s="268"/>
      <c r="G17" s="268"/>
      <c r="H17" s="268"/>
      <c r="I17" s="272"/>
      <c r="J17" s="285">
        <f>SUM(F17:I17)</f>
        <v>0</v>
      </c>
      <c r="K17" s="268"/>
      <c r="L17" s="268"/>
      <c r="M17" s="268"/>
      <c r="N17" s="272"/>
      <c r="O17" s="285">
        <f>SUM(K17:N17)</f>
        <v>0</v>
      </c>
      <c r="P17" s="268"/>
      <c r="Q17" s="268"/>
      <c r="R17" s="268"/>
      <c r="S17" s="272"/>
      <c r="T17" s="285">
        <f>SUM(P17:S17)</f>
        <v>0</v>
      </c>
      <c r="U17" s="287">
        <f t="shared" si="2"/>
        <v>0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</row>
    <row r="18" spans="1:48" s="21" customFormat="1" ht="15.75" thickBot="1" x14ac:dyDescent="0.25">
      <c r="A18" s="275"/>
      <c r="B18" s="275"/>
      <c r="C18" s="275"/>
      <c r="D18" s="275"/>
      <c r="E18" s="275"/>
      <c r="F18" s="280">
        <f t="shared" ref="F18:T18" si="3">SUM(F13:F17)</f>
        <v>250</v>
      </c>
      <c r="G18" s="281">
        <f t="shared" si="3"/>
        <v>250</v>
      </c>
      <c r="H18" s="281">
        <f t="shared" si="3"/>
        <v>250</v>
      </c>
      <c r="I18" s="282">
        <f t="shared" si="3"/>
        <v>250</v>
      </c>
      <c r="J18" s="283">
        <f t="shared" si="3"/>
        <v>1000</v>
      </c>
      <c r="K18" s="284">
        <f t="shared" si="3"/>
        <v>500</v>
      </c>
      <c r="L18" s="281">
        <f t="shared" si="3"/>
        <v>500</v>
      </c>
      <c r="M18" s="281">
        <f t="shared" si="3"/>
        <v>500</v>
      </c>
      <c r="N18" s="281">
        <f t="shared" si="3"/>
        <v>500</v>
      </c>
      <c r="O18" s="283">
        <f t="shared" si="3"/>
        <v>2000</v>
      </c>
      <c r="P18" s="281">
        <f t="shared" si="3"/>
        <v>2000</v>
      </c>
      <c r="Q18" s="281">
        <f t="shared" si="3"/>
        <v>2000</v>
      </c>
      <c r="R18" s="281">
        <f t="shared" si="3"/>
        <v>2000</v>
      </c>
      <c r="S18" s="281">
        <f t="shared" si="3"/>
        <v>2000</v>
      </c>
      <c r="T18" s="283">
        <f t="shared" si="3"/>
        <v>8000</v>
      </c>
      <c r="U18" s="283">
        <f>SUM(U13:U17)</f>
        <v>11000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s="64" customFormat="1" ht="13.5" thickBot="1" x14ac:dyDescent="0.25"/>
    <row r="20" spans="1:48" s="65" customFormat="1" ht="15.75" customHeight="1" x14ac:dyDescent="0.25">
      <c r="A20" s="64"/>
      <c r="B20" s="64"/>
      <c r="C20" s="64"/>
      <c r="D20" s="64"/>
      <c r="E20" s="392" t="s">
        <v>153</v>
      </c>
      <c r="F20" s="393"/>
      <c r="G20" s="393"/>
      <c r="H20" s="393"/>
      <c r="I20" s="394"/>
      <c r="J20" s="277">
        <f>'C-Financial Projections'!N53</f>
        <v>0</v>
      </c>
      <c r="K20" s="387"/>
      <c r="L20" s="388"/>
      <c r="M20" s="388"/>
      <c r="N20" s="388"/>
      <c r="O20" s="277">
        <f>'C-Financial Projections'!AC53</f>
        <v>0</v>
      </c>
      <c r="P20" s="387"/>
      <c r="Q20" s="388"/>
      <c r="R20" s="388"/>
      <c r="S20" s="388"/>
      <c r="T20" s="277">
        <f>'C-Financial Projections'!AR53</f>
        <v>0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s="64" customFormat="1" ht="17.25" customHeight="1" x14ac:dyDescent="0.25">
      <c r="E21" s="395" t="s">
        <v>90</v>
      </c>
      <c r="F21" s="396"/>
      <c r="G21" s="396"/>
      <c r="H21" s="396"/>
      <c r="I21" s="397"/>
      <c r="J21" s="278">
        <f>-J10+J18</f>
        <v>2000</v>
      </c>
      <c r="K21" s="387"/>
      <c r="L21" s="388"/>
      <c r="M21" s="388"/>
      <c r="N21" s="388"/>
      <c r="O21" s="278">
        <f>-O10+O18</f>
        <v>4000</v>
      </c>
      <c r="P21" s="387"/>
      <c r="Q21" s="388"/>
      <c r="R21" s="388"/>
      <c r="S21" s="388"/>
      <c r="T21" s="278">
        <f>-T10+T18</f>
        <v>16000</v>
      </c>
    </row>
    <row r="22" spans="1:48" s="64" customFormat="1" ht="15.75" customHeight="1" thickBot="1" x14ac:dyDescent="0.3">
      <c r="E22" s="389" t="s">
        <v>154</v>
      </c>
      <c r="F22" s="390"/>
      <c r="G22" s="390"/>
      <c r="H22" s="390"/>
      <c r="I22" s="391"/>
      <c r="J22" s="279">
        <f>J20-J21</f>
        <v>-2000</v>
      </c>
      <c r="K22" s="387"/>
      <c r="L22" s="388"/>
      <c r="M22" s="388"/>
      <c r="N22" s="388"/>
      <c r="O22" s="279">
        <f>O20-O21</f>
        <v>-4000</v>
      </c>
      <c r="P22" s="387"/>
      <c r="Q22" s="388"/>
      <c r="R22" s="388"/>
      <c r="S22" s="388"/>
      <c r="T22" s="279">
        <f>T20-T21</f>
        <v>-16000</v>
      </c>
    </row>
    <row r="23" spans="1:48" s="64" customFormat="1" x14ac:dyDescent="0.2"/>
    <row r="24" spans="1:48" s="64" customFormat="1" x14ac:dyDescent="0.2"/>
    <row r="25" spans="1:48" s="13" customFormat="1" x14ac:dyDescent="0.2"/>
    <row r="26" spans="1:48" s="13" customFormat="1" ht="13.5" thickBot="1" x14ac:dyDescent="0.25">
      <c r="Z26" s="13" t="s">
        <v>104</v>
      </c>
    </row>
    <row r="27" spans="1:48" s="13" customFormat="1" ht="16.5" customHeight="1" thickBot="1" x14ac:dyDescent="0.25">
      <c r="Z27" s="106" t="s">
        <v>138</v>
      </c>
    </row>
    <row r="28" spans="1:48" s="13" customFormat="1" ht="16.5" customHeight="1" thickBot="1" x14ac:dyDescent="0.25">
      <c r="Z28" s="107" t="s">
        <v>140</v>
      </c>
    </row>
    <row r="29" spans="1:48" s="13" customFormat="1" ht="16.5" customHeight="1" thickBot="1" x14ac:dyDescent="0.25">
      <c r="Z29" s="107" t="s">
        <v>139</v>
      </c>
    </row>
    <row r="30" spans="1:48" s="13" customFormat="1" ht="16.5" customHeight="1" thickBot="1" x14ac:dyDescent="0.25">
      <c r="Z30" s="107" t="s">
        <v>100</v>
      </c>
    </row>
    <row r="31" spans="1:48" s="13" customFormat="1" ht="16.5" customHeight="1" thickBot="1" x14ac:dyDescent="0.25">
      <c r="Z31" s="107" t="s">
        <v>101</v>
      </c>
    </row>
    <row r="32" spans="1:48" s="13" customFormat="1" ht="16.5" customHeight="1" thickBot="1" x14ac:dyDescent="0.25">
      <c r="Z32" s="107" t="s">
        <v>102</v>
      </c>
    </row>
    <row r="33" spans="26:26" s="13" customFormat="1" ht="16.5" customHeight="1" thickBot="1" x14ac:dyDescent="0.25">
      <c r="Z33" s="107" t="s">
        <v>103</v>
      </c>
    </row>
    <row r="34" spans="26:26" s="13" customFormat="1" ht="16.5" customHeight="1" x14ac:dyDescent="0.2"/>
    <row r="35" spans="26:26" s="13" customFormat="1" x14ac:dyDescent="0.2"/>
    <row r="36" spans="26:26" s="13" customFormat="1" x14ac:dyDescent="0.2"/>
    <row r="37" spans="26:26" s="13" customFormat="1" x14ac:dyDescent="0.2"/>
    <row r="38" spans="26:26" s="13" customFormat="1" x14ac:dyDescent="0.2"/>
    <row r="39" spans="26:26" s="13" customFormat="1" x14ac:dyDescent="0.2"/>
    <row r="40" spans="26:26" s="13" customFormat="1" x14ac:dyDescent="0.2"/>
    <row r="41" spans="26:26" s="13" customFormat="1" x14ac:dyDescent="0.2"/>
    <row r="42" spans="26:26" s="13" customFormat="1" x14ac:dyDescent="0.2"/>
    <row r="43" spans="26:26" s="13" customFormat="1" x14ac:dyDescent="0.2"/>
    <row r="44" spans="26:26" s="13" customFormat="1" x14ac:dyDescent="0.2"/>
    <row r="45" spans="26:26" s="13" customFormat="1" x14ac:dyDescent="0.2"/>
    <row r="46" spans="26:26" s="13" customFormat="1" x14ac:dyDescent="0.2"/>
    <row r="47" spans="26:26" s="13" customFormat="1" x14ac:dyDescent="0.2"/>
    <row r="48" spans="26:26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</sheetData>
  <sheetProtection password="C981" sheet="1" objects="1" scenarios="1"/>
  <mergeCells count="10">
    <mergeCell ref="K20:N22"/>
    <mergeCell ref="P20:S22"/>
    <mergeCell ref="E22:I22"/>
    <mergeCell ref="E20:I20"/>
    <mergeCell ref="E21:I21"/>
    <mergeCell ref="F3:J3"/>
    <mergeCell ref="K3:O3"/>
    <mergeCell ref="P3:T3"/>
    <mergeCell ref="A2:U2"/>
    <mergeCell ref="A1:U1"/>
  </mergeCells>
  <dataValidations count="1">
    <dataValidation type="list" allowBlank="1" showInputMessage="1" showErrorMessage="1" sqref="C5:C9 C13:C17">
      <formula1>$Z$27:$Z$34</formula1>
    </dataValidation>
  </dataValidations>
  <pageMargins left="0.7" right="0.7" top="0.75" bottom="0.75" header="0.3" footer="0.3"/>
  <pageSetup paperSize="5" scale="57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M11"/>
  <sheetViews>
    <sheetView view="pageBreakPreview" zoomScale="115" zoomScaleNormal="100" zoomScaleSheetLayoutView="115" workbookViewId="0">
      <selection activeCell="D24" sqref="D24"/>
    </sheetView>
  </sheetViews>
  <sheetFormatPr defaultColWidth="9.140625" defaultRowHeight="15" x14ac:dyDescent="0.25"/>
  <cols>
    <col min="1" max="1" width="3" style="9" customWidth="1"/>
    <col min="2" max="2" width="29.7109375" style="9" customWidth="1"/>
    <col min="3" max="3" width="13.5703125" style="9" customWidth="1"/>
    <col min="4" max="4" width="10.28515625" style="9" customWidth="1"/>
    <col min="5" max="15" width="8.7109375" style="9" customWidth="1"/>
    <col min="16" max="16" width="9.140625" style="9"/>
    <col min="17" max="17" width="8" style="9" customWidth="1"/>
    <col min="18" max="18" width="9.140625" style="9"/>
    <col min="19" max="19" width="7.85546875" style="9" customWidth="1"/>
    <col min="20" max="20" width="9.140625" style="9"/>
    <col min="21" max="21" width="7.5703125" style="9" customWidth="1"/>
    <col min="22" max="22" width="9.140625" style="9"/>
    <col min="23" max="23" width="7.7109375" style="9" customWidth="1"/>
    <col min="24" max="24" width="9.140625" style="9"/>
    <col min="25" max="25" width="7.85546875" style="9" customWidth="1"/>
    <col min="26" max="16384" width="9.140625" style="9"/>
  </cols>
  <sheetData>
    <row r="1" spans="1:39" ht="24.75" x14ac:dyDescent="0.5">
      <c r="A1" s="345" t="s">
        <v>17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39" ht="24.75" x14ac:dyDescent="0.5">
      <c r="A2" s="345" t="s">
        <v>147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39" ht="15" customHeight="1" thickBot="1" x14ac:dyDescent="0.55000000000000004">
      <c r="A3" s="105"/>
      <c r="B3" s="105"/>
      <c r="C3" s="105"/>
      <c r="D3" s="105"/>
      <c r="E3" s="105"/>
      <c r="F3" s="114"/>
      <c r="G3" s="105"/>
      <c r="H3" s="105"/>
      <c r="I3" s="114"/>
      <c r="J3" s="105"/>
      <c r="K3" s="105"/>
      <c r="L3" s="114"/>
      <c r="M3" s="105"/>
      <c r="N3" s="105"/>
      <c r="O3" s="114"/>
    </row>
    <row r="4" spans="1:39" ht="24" customHeight="1" x14ac:dyDescent="0.25">
      <c r="A4" s="10"/>
      <c r="B4" s="174" t="s">
        <v>105</v>
      </c>
      <c r="D4" s="398" t="s">
        <v>143</v>
      </c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0"/>
      <c r="P4" s="398" t="s">
        <v>144</v>
      </c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400"/>
      <c r="AB4" s="398" t="s">
        <v>145</v>
      </c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400"/>
    </row>
    <row r="5" spans="1:39" x14ac:dyDescent="0.25">
      <c r="A5" s="405" t="s">
        <v>16</v>
      </c>
      <c r="B5" s="403" t="s">
        <v>79</v>
      </c>
      <c r="C5" s="407" t="s">
        <v>137</v>
      </c>
      <c r="D5" s="401" t="s">
        <v>13</v>
      </c>
      <c r="E5" s="402"/>
      <c r="F5" s="402"/>
      <c r="G5" s="403" t="s">
        <v>134</v>
      </c>
      <c r="H5" s="403"/>
      <c r="I5" s="403"/>
      <c r="J5" s="403" t="s">
        <v>135</v>
      </c>
      <c r="K5" s="403"/>
      <c r="L5" s="403"/>
      <c r="M5" s="403" t="s">
        <v>136</v>
      </c>
      <c r="N5" s="403"/>
      <c r="O5" s="404"/>
      <c r="P5" s="401" t="s">
        <v>13</v>
      </c>
      <c r="Q5" s="402"/>
      <c r="R5" s="402"/>
      <c r="S5" s="403" t="s">
        <v>134</v>
      </c>
      <c r="T5" s="403"/>
      <c r="U5" s="403"/>
      <c r="V5" s="403" t="s">
        <v>135</v>
      </c>
      <c r="W5" s="403"/>
      <c r="X5" s="403"/>
      <c r="Y5" s="403" t="s">
        <v>136</v>
      </c>
      <c r="Z5" s="403"/>
      <c r="AA5" s="404"/>
      <c r="AB5" s="401" t="s">
        <v>13</v>
      </c>
      <c r="AC5" s="402"/>
      <c r="AD5" s="402"/>
      <c r="AE5" s="403" t="s">
        <v>134</v>
      </c>
      <c r="AF5" s="403"/>
      <c r="AG5" s="403"/>
      <c r="AH5" s="403" t="s">
        <v>135</v>
      </c>
      <c r="AI5" s="403"/>
      <c r="AJ5" s="403"/>
      <c r="AK5" s="403" t="s">
        <v>136</v>
      </c>
      <c r="AL5" s="403"/>
      <c r="AM5" s="404"/>
    </row>
    <row r="6" spans="1:39" ht="22.5" customHeight="1" x14ac:dyDescent="0.25">
      <c r="A6" s="406"/>
      <c r="B6" s="403"/>
      <c r="C6" s="408"/>
      <c r="D6" s="170" t="s">
        <v>14</v>
      </c>
      <c r="E6" s="169" t="s">
        <v>15</v>
      </c>
      <c r="F6" s="171" t="s">
        <v>133</v>
      </c>
      <c r="G6" s="172" t="s">
        <v>14</v>
      </c>
      <c r="H6" s="169" t="s">
        <v>15</v>
      </c>
      <c r="I6" s="171" t="s">
        <v>133</v>
      </c>
      <c r="J6" s="172" t="s">
        <v>14</v>
      </c>
      <c r="K6" s="169" t="s">
        <v>15</v>
      </c>
      <c r="L6" s="171" t="s">
        <v>133</v>
      </c>
      <c r="M6" s="172" t="s">
        <v>14</v>
      </c>
      <c r="N6" s="169" t="s">
        <v>15</v>
      </c>
      <c r="O6" s="173" t="s">
        <v>133</v>
      </c>
      <c r="P6" s="170" t="s">
        <v>14</v>
      </c>
      <c r="Q6" s="169" t="s">
        <v>15</v>
      </c>
      <c r="R6" s="171" t="s">
        <v>133</v>
      </c>
      <c r="S6" s="172" t="s">
        <v>14</v>
      </c>
      <c r="T6" s="169" t="s">
        <v>15</v>
      </c>
      <c r="U6" s="171" t="s">
        <v>133</v>
      </c>
      <c r="V6" s="172" t="s">
        <v>14</v>
      </c>
      <c r="W6" s="169" t="s">
        <v>15</v>
      </c>
      <c r="X6" s="171" t="s">
        <v>133</v>
      </c>
      <c r="Y6" s="172" t="s">
        <v>14</v>
      </c>
      <c r="Z6" s="169" t="s">
        <v>15</v>
      </c>
      <c r="AA6" s="173" t="s">
        <v>133</v>
      </c>
      <c r="AB6" s="170" t="s">
        <v>14</v>
      </c>
      <c r="AC6" s="169" t="s">
        <v>15</v>
      </c>
      <c r="AD6" s="171" t="s">
        <v>133</v>
      </c>
      <c r="AE6" s="172" t="s">
        <v>14</v>
      </c>
      <c r="AF6" s="169" t="s">
        <v>15</v>
      </c>
      <c r="AG6" s="171" t="s">
        <v>133</v>
      </c>
      <c r="AH6" s="172" t="s">
        <v>14</v>
      </c>
      <c r="AI6" s="169" t="s">
        <v>15</v>
      </c>
      <c r="AJ6" s="171" t="s">
        <v>133</v>
      </c>
      <c r="AK6" s="172" t="s">
        <v>14</v>
      </c>
      <c r="AL6" s="169" t="s">
        <v>15</v>
      </c>
      <c r="AM6" s="173" t="s">
        <v>133</v>
      </c>
    </row>
    <row r="7" spans="1:39" s="11" customFormat="1" ht="16.5" customHeight="1" x14ac:dyDescent="0.25">
      <c r="A7" s="40">
        <v>1</v>
      </c>
      <c r="B7" s="12" t="s">
        <v>106</v>
      </c>
      <c r="C7" s="309"/>
      <c r="D7" s="310"/>
      <c r="E7" s="311"/>
      <c r="F7" s="312">
        <f t="shared" ref="F7:F11" si="0">E7-D7</f>
        <v>0</v>
      </c>
      <c r="G7" s="313"/>
      <c r="H7" s="311"/>
      <c r="I7" s="312">
        <f t="shared" ref="I7:I11" si="1">H7-G7</f>
        <v>0</v>
      </c>
      <c r="J7" s="313"/>
      <c r="K7" s="311"/>
      <c r="L7" s="312">
        <f t="shared" ref="L7:L11" si="2">K7-J7</f>
        <v>0</v>
      </c>
      <c r="M7" s="313"/>
      <c r="N7" s="311"/>
      <c r="O7" s="314">
        <f t="shared" ref="O7:O11" si="3">N7-M7</f>
        <v>0</v>
      </c>
      <c r="P7" s="310"/>
      <c r="Q7" s="311"/>
      <c r="R7" s="312">
        <f t="shared" ref="R7:R11" si="4">Q7-P7</f>
        <v>0</v>
      </c>
      <c r="S7" s="313"/>
      <c r="T7" s="311"/>
      <c r="U7" s="312">
        <f t="shared" ref="U7:U11" si="5">T7-S7</f>
        <v>0</v>
      </c>
      <c r="V7" s="313"/>
      <c r="W7" s="311"/>
      <c r="X7" s="312">
        <f t="shared" ref="X7:X11" si="6">W7-V7</f>
        <v>0</v>
      </c>
      <c r="Y7" s="313"/>
      <c r="Z7" s="311"/>
      <c r="AA7" s="314">
        <f t="shared" ref="AA7:AA11" si="7">Z7-Y7</f>
        <v>0</v>
      </c>
      <c r="AB7" s="310"/>
      <c r="AC7" s="311"/>
      <c r="AD7" s="312">
        <f t="shared" ref="AD7:AD11" si="8">AC7-AB7</f>
        <v>0</v>
      </c>
      <c r="AE7" s="313"/>
      <c r="AF7" s="311"/>
      <c r="AG7" s="312">
        <f t="shared" ref="AG7:AG11" si="9">AF7-AE7</f>
        <v>0</v>
      </c>
      <c r="AH7" s="313"/>
      <c r="AI7" s="311"/>
      <c r="AJ7" s="312">
        <f t="shared" ref="AJ7:AJ11" si="10">AI7-AH7</f>
        <v>0</v>
      </c>
      <c r="AK7" s="313"/>
      <c r="AL7" s="311"/>
      <c r="AM7" s="314">
        <f t="shared" ref="AM7:AM11" si="11">AL7-AK7</f>
        <v>0</v>
      </c>
    </row>
    <row r="8" spans="1:39" s="11" customFormat="1" ht="16.5" customHeight="1" x14ac:dyDescent="0.25">
      <c r="A8" s="40">
        <v>2</v>
      </c>
      <c r="B8" s="12" t="s">
        <v>107</v>
      </c>
      <c r="C8" s="302"/>
      <c r="D8" s="303"/>
      <c r="E8" s="304"/>
      <c r="F8" s="305">
        <f t="shared" si="0"/>
        <v>0</v>
      </c>
      <c r="G8" s="306"/>
      <c r="H8" s="304"/>
      <c r="I8" s="305">
        <f t="shared" si="1"/>
        <v>0</v>
      </c>
      <c r="J8" s="306"/>
      <c r="K8" s="304"/>
      <c r="L8" s="305">
        <f t="shared" si="2"/>
        <v>0</v>
      </c>
      <c r="M8" s="306"/>
      <c r="N8" s="304"/>
      <c r="O8" s="307">
        <f t="shared" si="3"/>
        <v>0</v>
      </c>
      <c r="P8" s="303"/>
      <c r="Q8" s="304"/>
      <c r="R8" s="305">
        <f t="shared" si="4"/>
        <v>0</v>
      </c>
      <c r="S8" s="306"/>
      <c r="T8" s="304"/>
      <c r="U8" s="305">
        <f t="shared" si="5"/>
        <v>0</v>
      </c>
      <c r="V8" s="306"/>
      <c r="W8" s="304"/>
      <c r="X8" s="305">
        <f t="shared" si="6"/>
        <v>0</v>
      </c>
      <c r="Y8" s="306"/>
      <c r="Z8" s="304"/>
      <c r="AA8" s="307">
        <f t="shared" si="7"/>
        <v>0</v>
      </c>
      <c r="AB8" s="303"/>
      <c r="AC8" s="304"/>
      <c r="AD8" s="305">
        <f t="shared" si="8"/>
        <v>0</v>
      </c>
      <c r="AE8" s="306"/>
      <c r="AF8" s="304"/>
      <c r="AG8" s="305">
        <f t="shared" si="9"/>
        <v>0</v>
      </c>
      <c r="AH8" s="306"/>
      <c r="AI8" s="304"/>
      <c r="AJ8" s="305">
        <f t="shared" si="10"/>
        <v>0</v>
      </c>
      <c r="AK8" s="306"/>
      <c r="AL8" s="304"/>
      <c r="AM8" s="307">
        <f t="shared" si="11"/>
        <v>0</v>
      </c>
    </row>
    <row r="9" spans="1:39" s="11" customFormat="1" ht="16.5" customHeight="1" x14ac:dyDescent="0.25">
      <c r="A9" s="40">
        <v>3</v>
      </c>
      <c r="B9" s="12" t="s">
        <v>131</v>
      </c>
      <c r="C9" s="308"/>
      <c r="D9" s="303"/>
      <c r="E9" s="304"/>
      <c r="F9" s="305">
        <f t="shared" si="0"/>
        <v>0</v>
      </c>
      <c r="G9" s="306"/>
      <c r="H9" s="304"/>
      <c r="I9" s="305">
        <f t="shared" si="1"/>
        <v>0</v>
      </c>
      <c r="J9" s="306"/>
      <c r="K9" s="304"/>
      <c r="L9" s="305">
        <f t="shared" si="2"/>
        <v>0</v>
      </c>
      <c r="M9" s="306"/>
      <c r="N9" s="304"/>
      <c r="O9" s="307">
        <f t="shared" si="3"/>
        <v>0</v>
      </c>
      <c r="P9" s="303"/>
      <c r="Q9" s="304"/>
      <c r="R9" s="305">
        <f t="shared" si="4"/>
        <v>0</v>
      </c>
      <c r="S9" s="306"/>
      <c r="T9" s="304"/>
      <c r="U9" s="305">
        <f t="shared" si="5"/>
        <v>0</v>
      </c>
      <c r="V9" s="306"/>
      <c r="W9" s="304"/>
      <c r="X9" s="305">
        <f t="shared" si="6"/>
        <v>0</v>
      </c>
      <c r="Y9" s="306"/>
      <c r="Z9" s="304"/>
      <c r="AA9" s="307">
        <f t="shared" si="7"/>
        <v>0</v>
      </c>
      <c r="AB9" s="303"/>
      <c r="AC9" s="304"/>
      <c r="AD9" s="305">
        <f t="shared" si="8"/>
        <v>0</v>
      </c>
      <c r="AE9" s="306"/>
      <c r="AF9" s="304"/>
      <c r="AG9" s="305">
        <f t="shared" si="9"/>
        <v>0</v>
      </c>
      <c r="AH9" s="306"/>
      <c r="AI9" s="304"/>
      <c r="AJ9" s="305">
        <f t="shared" si="10"/>
        <v>0</v>
      </c>
      <c r="AK9" s="306"/>
      <c r="AL9" s="304"/>
      <c r="AM9" s="307">
        <f t="shared" si="11"/>
        <v>0</v>
      </c>
    </row>
    <row r="10" spans="1:39" s="11" customFormat="1" ht="16.5" customHeight="1" x14ac:dyDescent="0.25">
      <c r="A10" s="40">
        <v>4</v>
      </c>
      <c r="B10" s="12" t="s">
        <v>108</v>
      </c>
      <c r="C10" s="290"/>
      <c r="D10" s="291"/>
      <c r="E10" s="292"/>
      <c r="F10" s="293">
        <f t="shared" si="0"/>
        <v>0</v>
      </c>
      <c r="G10" s="294"/>
      <c r="H10" s="292"/>
      <c r="I10" s="293">
        <f t="shared" si="1"/>
        <v>0</v>
      </c>
      <c r="J10" s="294"/>
      <c r="K10" s="292"/>
      <c r="L10" s="293">
        <f t="shared" si="2"/>
        <v>0</v>
      </c>
      <c r="M10" s="294"/>
      <c r="N10" s="292"/>
      <c r="O10" s="295">
        <f t="shared" si="3"/>
        <v>0</v>
      </c>
      <c r="P10" s="291"/>
      <c r="Q10" s="292"/>
      <c r="R10" s="293">
        <f t="shared" si="4"/>
        <v>0</v>
      </c>
      <c r="S10" s="294"/>
      <c r="T10" s="292"/>
      <c r="U10" s="293">
        <f t="shared" si="5"/>
        <v>0</v>
      </c>
      <c r="V10" s="294"/>
      <c r="W10" s="292"/>
      <c r="X10" s="293">
        <f t="shared" si="6"/>
        <v>0</v>
      </c>
      <c r="Y10" s="294"/>
      <c r="Z10" s="292"/>
      <c r="AA10" s="295">
        <f t="shared" si="7"/>
        <v>0</v>
      </c>
      <c r="AB10" s="291"/>
      <c r="AC10" s="292"/>
      <c r="AD10" s="293">
        <f t="shared" si="8"/>
        <v>0</v>
      </c>
      <c r="AE10" s="294"/>
      <c r="AF10" s="292"/>
      <c r="AG10" s="293">
        <f t="shared" si="9"/>
        <v>0</v>
      </c>
      <c r="AH10" s="294"/>
      <c r="AI10" s="292"/>
      <c r="AJ10" s="293">
        <f t="shared" si="10"/>
        <v>0</v>
      </c>
      <c r="AK10" s="294"/>
      <c r="AL10" s="292"/>
      <c r="AM10" s="295">
        <f t="shared" si="11"/>
        <v>0</v>
      </c>
    </row>
    <row r="11" spans="1:39" s="11" customFormat="1" ht="16.5" customHeight="1" thickBot="1" x14ac:dyDescent="0.3">
      <c r="A11" s="39">
        <v>5</v>
      </c>
      <c r="B11" s="12" t="s">
        <v>132</v>
      </c>
      <c r="C11" s="296"/>
      <c r="D11" s="297"/>
      <c r="E11" s="298"/>
      <c r="F11" s="299">
        <f t="shared" si="0"/>
        <v>0</v>
      </c>
      <c r="G11" s="300"/>
      <c r="H11" s="298"/>
      <c r="I11" s="299">
        <f t="shared" si="1"/>
        <v>0</v>
      </c>
      <c r="J11" s="300"/>
      <c r="K11" s="298"/>
      <c r="L11" s="299">
        <f t="shared" si="2"/>
        <v>0</v>
      </c>
      <c r="M11" s="300"/>
      <c r="N11" s="298"/>
      <c r="O11" s="301">
        <f t="shared" si="3"/>
        <v>0</v>
      </c>
      <c r="P11" s="297"/>
      <c r="Q11" s="298"/>
      <c r="R11" s="299">
        <f t="shared" si="4"/>
        <v>0</v>
      </c>
      <c r="S11" s="300"/>
      <c r="T11" s="298"/>
      <c r="U11" s="299">
        <f t="shared" si="5"/>
        <v>0</v>
      </c>
      <c r="V11" s="300"/>
      <c r="W11" s="298"/>
      <c r="X11" s="299">
        <f t="shared" si="6"/>
        <v>0</v>
      </c>
      <c r="Y11" s="300"/>
      <c r="Z11" s="298"/>
      <c r="AA11" s="301">
        <f t="shared" si="7"/>
        <v>0</v>
      </c>
      <c r="AB11" s="297"/>
      <c r="AC11" s="298"/>
      <c r="AD11" s="299">
        <f t="shared" si="8"/>
        <v>0</v>
      </c>
      <c r="AE11" s="300"/>
      <c r="AF11" s="298"/>
      <c r="AG11" s="299">
        <f t="shared" si="9"/>
        <v>0</v>
      </c>
      <c r="AH11" s="300"/>
      <c r="AI11" s="298"/>
      <c r="AJ11" s="299">
        <f t="shared" si="10"/>
        <v>0</v>
      </c>
      <c r="AK11" s="300"/>
      <c r="AL11" s="298"/>
      <c r="AM11" s="301">
        <f t="shared" si="11"/>
        <v>0</v>
      </c>
    </row>
  </sheetData>
  <sheetProtection password="C981" sheet="1" objects="1" scenarios="1" formatCells="0"/>
  <mergeCells count="20">
    <mergeCell ref="AB4:AM4"/>
    <mergeCell ref="AB5:AD5"/>
    <mergeCell ref="AE5:AG5"/>
    <mergeCell ref="AH5:AJ5"/>
    <mergeCell ref="AK5:AM5"/>
    <mergeCell ref="A1:O1"/>
    <mergeCell ref="A2:O2"/>
    <mergeCell ref="A5:A6"/>
    <mergeCell ref="B5:B6"/>
    <mergeCell ref="C5:C6"/>
    <mergeCell ref="D4:O4"/>
    <mergeCell ref="D5:F5"/>
    <mergeCell ref="G5:I5"/>
    <mergeCell ref="J5:L5"/>
    <mergeCell ref="M5:O5"/>
    <mergeCell ref="P4:AA4"/>
    <mergeCell ref="P5:R5"/>
    <mergeCell ref="S5:U5"/>
    <mergeCell ref="V5:X5"/>
    <mergeCell ref="Y5:AA5"/>
  </mergeCells>
  <printOptions horizontalCentered="1" verticalCentered="1"/>
  <pageMargins left="0.17" right="0.17" top="0.49" bottom="0.44" header="0.19" footer="0.25"/>
  <pageSetup scale="60" fitToWidth="0" orientation="landscape" r:id="rId1"/>
  <headerFooter>
    <oddHeader>&amp;R&amp;"-,Bold"Attachment E</oddHeader>
  </headerFooter>
  <colBreaks count="1" manualBreakCount="1">
    <brk id="15" max="1048575" man="1"/>
  </colBreaks>
  <drawing r:id="rId2"/>
  <legacyDrawing r:id="rId3"/>
  <controls>
    <mc:AlternateContent xmlns:mc="http://schemas.openxmlformats.org/markup-compatibility/2006">
      <mc:Choice Requires="x14">
        <control shapeId="21505" r:id="rId4" name="CommandButton1">
          <controlPr locked="0" defaultSize="0" print="0" disabled="1" autoLine="0" autoPict="0" r:id="rId5">
            <anchor moveWithCells="1">
              <from>
                <xdr:col>0</xdr:col>
                <xdr:colOff>38100</xdr:colOff>
                <xdr:row>1</xdr:row>
                <xdr:rowOff>0</xdr:rowOff>
              </from>
              <to>
                <xdr:col>1</xdr:col>
                <xdr:colOff>485775</xdr:colOff>
                <xdr:row>3</xdr:row>
                <xdr:rowOff>257175</xdr:rowOff>
              </to>
            </anchor>
          </controlPr>
        </control>
      </mc:Choice>
      <mc:Fallback>
        <control shapeId="2150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L30" sqref="L30"/>
    </sheetView>
  </sheetViews>
  <sheetFormatPr defaultColWidth="9.140625" defaultRowHeight="12.75" x14ac:dyDescent="0.2"/>
  <cols>
    <col min="1" max="16384" width="9.140625" style="13"/>
  </cols>
  <sheetData>
    <row r="1" spans="1:15" ht="24.75" x14ac:dyDescent="0.5">
      <c r="A1" s="345" t="s">
        <v>17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5" ht="24.75" x14ac:dyDescent="0.5">
      <c r="A2" s="345" t="s">
        <v>126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6" spans="1:15" x14ac:dyDescent="0.2">
      <c r="A6" s="83" t="s">
        <v>95</v>
      </c>
    </row>
    <row r="10" spans="1:15" x14ac:dyDescent="0.2">
      <c r="A10" s="83" t="s">
        <v>93</v>
      </c>
    </row>
    <row r="14" spans="1:15" x14ac:dyDescent="0.2">
      <c r="A14" s="83" t="s">
        <v>111</v>
      </c>
    </row>
  </sheetData>
  <mergeCells count="2">
    <mergeCell ref="A1:O1"/>
    <mergeCell ref="A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Combine all facilities</vt:lpstr>
      <vt:lpstr>Instructions</vt:lpstr>
      <vt:lpstr>A-Cover Sheet</vt:lpstr>
      <vt:lpstr>B-Financial Baselines</vt:lpstr>
      <vt:lpstr>C-Financial Projections</vt:lpstr>
      <vt:lpstr>Combine all facilities (2)</vt:lpstr>
      <vt:lpstr>D-Initiatives</vt:lpstr>
      <vt:lpstr>E-Performance Measures</vt:lpstr>
      <vt:lpstr>F-Notepad</vt:lpstr>
      <vt:lpstr>'B-Financial Baselines'!_GoBack</vt:lpstr>
      <vt:lpstr>'C-Financial Projections'!_GoBack</vt:lpstr>
      <vt:lpstr>'A-Cover Sheet'!Print_Area</vt:lpstr>
      <vt:lpstr>'B-Financial Baselines'!Print_Area</vt:lpstr>
      <vt:lpstr>'C-Financial Projections'!Print_Area</vt:lpstr>
      <vt:lpstr>'D-Initiatives'!Print_Area</vt:lpstr>
      <vt:lpstr>'E-Performance Measures'!Print_Area</vt:lpstr>
      <vt:lpstr>Instructions!Print_Area</vt:lpstr>
      <vt:lpstr>'E-Performance Measures'!Print_Titles</vt:lpstr>
    </vt:vector>
  </TitlesOfParts>
  <Company>NYS Dept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yankowski</dc:creator>
  <cp:lastModifiedBy>King, Darryl</cp:lastModifiedBy>
  <cp:lastPrinted>2015-07-28T18:19:48Z</cp:lastPrinted>
  <dcterms:created xsi:type="dcterms:W3CDTF">2012-10-04T13:24:33Z</dcterms:created>
  <dcterms:modified xsi:type="dcterms:W3CDTF">2015-08-28T18:31:17Z</dcterms:modified>
</cp:coreProperties>
</file>