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progress_updates\docs\"/>
    </mc:Choice>
  </mc:AlternateContent>
  <xr:revisionPtr revIDLastSave="0" documentId="10_ncr:100000_{F534B201-7518-4848-AEF1-4368F1DF7B3B}" xr6:coauthVersionLast="31" xr6:coauthVersionMax="31" xr10:uidLastSave="{00000000-0000-0000-0000-000000000000}"/>
  <bookViews>
    <workbookView xWindow="0" yWindow="0" windowWidth="21570" windowHeight="7950" tabRatio="770" firstSheet="1" activeTab="1" xr2:uid="{00000000-000D-0000-FFFF-FFFF00000000}"/>
  </bookViews>
  <sheets>
    <sheet name="Phase 3 original" sheetId="6" state="hidden" r:id="rId1"/>
    <sheet name="Phase 3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2" i="1"/>
  <c r="C14" i="1"/>
  <c r="C15" i="1"/>
  <c r="C16" i="1"/>
  <c r="C17" i="1"/>
  <c r="C18" i="1"/>
  <c r="C19" i="1"/>
  <c r="C20" i="1"/>
  <c r="C21" i="1"/>
  <c r="C22" i="1"/>
  <c r="C24" i="1"/>
  <c r="C26" i="1"/>
  <c r="C27" i="1"/>
  <c r="C28" i="1"/>
  <c r="C29" i="1"/>
  <c r="C30" i="1"/>
  <c r="C31" i="1"/>
  <c r="C32" i="1"/>
  <c r="C34" i="1"/>
  <c r="C36" i="1"/>
  <c r="C37" i="1"/>
  <c r="C39" i="1"/>
  <c r="C40" i="1"/>
  <c r="C41" i="1"/>
  <c r="C42" i="1"/>
  <c r="C47" i="1"/>
  <c r="C48" i="1"/>
  <c r="C51" i="1"/>
  <c r="C52" i="1"/>
  <c r="C53" i="1"/>
  <c r="C54" i="1"/>
  <c r="D59" i="1" l="1"/>
  <c r="D64" i="1"/>
  <c r="D63" i="1"/>
  <c r="D62" i="1"/>
  <c r="D58" i="1"/>
  <c r="D60" i="1"/>
  <c r="D61" i="1"/>
  <c r="D65" i="1" l="1"/>
  <c r="D66" i="1" s="1"/>
</calcChain>
</file>

<file path=xl/sharedStrings.xml><?xml version="1.0" encoding="utf-8"?>
<sst xmlns="http://schemas.openxmlformats.org/spreadsheetml/2006/main" count="238" uniqueCount="139">
  <si>
    <t>6001</t>
  </si>
  <si>
    <t>Gold STAMP Program to Reduce Pressure Ulcers</t>
  </si>
  <si>
    <t>6002</t>
  </si>
  <si>
    <t>Balance Incentive Program (BIP)</t>
  </si>
  <si>
    <t>6003</t>
  </si>
  <si>
    <t>Federal Revenue from Additional Emergency Medicaid Claiming and Other Possible Efforts</t>
  </si>
  <si>
    <t>6004</t>
  </si>
  <si>
    <t>PCMH Savings</t>
  </si>
  <si>
    <t>6005</t>
  </si>
  <si>
    <t>Increase Efficiency of Transportation Utilization by Transportation Manager</t>
  </si>
  <si>
    <t>6006</t>
  </si>
  <si>
    <t>Accelerate BHO</t>
  </si>
  <si>
    <t>6007</t>
  </si>
  <si>
    <t>Managed Care Efficiency Adjustment</t>
  </si>
  <si>
    <t>6008</t>
  </si>
  <si>
    <t>Reduce Accounts Receivable Balances (Part B)</t>
  </si>
  <si>
    <t>6009</t>
  </si>
  <si>
    <t>Accelerate MLTC Enrollment</t>
  </si>
  <si>
    <t>6010</t>
  </si>
  <si>
    <t xml:space="preserve"> Develop Initiatives to Integrate and Manage Care for Dual Eligibles (Fully Integrated Duals Advantage - FIDA)</t>
  </si>
  <si>
    <t>6011</t>
  </si>
  <si>
    <t>OPWDD Fully Integrated Duals Advantage - FIDA</t>
  </si>
  <si>
    <t>6013</t>
  </si>
  <si>
    <t>NYCOTB</t>
  </si>
  <si>
    <t>6014</t>
  </si>
  <si>
    <t>Family Health Plus Program discontinuation</t>
  </si>
  <si>
    <t>6015</t>
  </si>
  <si>
    <t>Home Care Workers Benefits</t>
  </si>
  <si>
    <t>6016</t>
  </si>
  <si>
    <t xml:space="preserve">Inappropriate Suboxone (buprenophrine/naloxone) Utilization </t>
  </si>
  <si>
    <t>6017</t>
  </si>
  <si>
    <t>Provider on Review (edit 1142)</t>
  </si>
  <si>
    <t>6018</t>
  </si>
  <si>
    <t>Upcoding and Billing Inconsistencies in Assisted Living Programs (ALP)</t>
  </si>
  <si>
    <t>6019</t>
  </si>
  <si>
    <t>Salient Challenge - High Opiod Prescriber Awareness</t>
  </si>
  <si>
    <t>6020</t>
  </si>
  <si>
    <t>Salient Challenge - Dose Optimization</t>
  </si>
  <si>
    <t>6021</t>
  </si>
  <si>
    <t xml:space="preserve">Enforce billing restrcition to prevent Nurse Practitioners, Physician Assistants, and Nurse-Midwives from being paid separately for practioner claims for services provided in (Article 28) hospitals. </t>
  </si>
  <si>
    <t>6022</t>
  </si>
  <si>
    <t xml:space="preserve">Restrict reimbursement to providers for incompatible rate code and/or Category of Service combinations.  </t>
  </si>
  <si>
    <t>6101</t>
  </si>
  <si>
    <t>Health Homes Supportive Housing Pilot Project</t>
  </si>
  <si>
    <t>6102</t>
  </si>
  <si>
    <t>OMH Supported Housing Services Supplement</t>
  </si>
  <si>
    <t>6103</t>
  </si>
  <si>
    <t>Homeless Senior Placement Pilot Project</t>
  </si>
  <si>
    <t>6104</t>
  </si>
  <si>
    <t>Health Home HIV + Rental Assistance Pilot Project</t>
  </si>
  <si>
    <t>6105</t>
  </si>
  <si>
    <t xml:space="preserve"> Senior Supportive Housing Pilot Project</t>
  </si>
  <si>
    <t>6106</t>
  </si>
  <si>
    <t>Step-Down/Crisis Residence Capital Conversion Pilot Project</t>
  </si>
  <si>
    <t>6107</t>
  </si>
  <si>
    <t>Nursing Home to Independent Living Rapid Transition</t>
  </si>
  <si>
    <t>6201</t>
  </si>
  <si>
    <t>Activating Ordering/Prescribing/Referring/Attending Edits</t>
  </si>
  <si>
    <t>6202</t>
  </si>
  <si>
    <t>Incontinence Supply Contractor</t>
  </si>
  <si>
    <t>6203</t>
  </si>
  <si>
    <t>Increase Manual Review of Claims</t>
  </si>
  <si>
    <t>6204</t>
  </si>
  <si>
    <t>Hearing Aid Administrative Streamlining</t>
  </si>
  <si>
    <t>6301</t>
  </si>
  <si>
    <t>Implement Appropriateness Edits on Emergency Medicaid Claims</t>
  </si>
  <si>
    <t>6302</t>
  </si>
  <si>
    <t>Expand Prescriber Prevails to additional classes in Managed Care</t>
  </si>
  <si>
    <t>6303</t>
  </si>
  <si>
    <t>Mail Order Pharmacy</t>
  </si>
  <si>
    <t>6304</t>
  </si>
  <si>
    <t>Merge P&amp;T Committee and DUR Board</t>
  </si>
  <si>
    <t>6401</t>
  </si>
  <si>
    <t xml:space="preserve">Develop and Implement Health Home Portal (Move Tracking System off HCS Platform) </t>
  </si>
  <si>
    <t>6402</t>
  </si>
  <si>
    <t>Enrolling Children into Health Homes  (HH)</t>
  </si>
  <si>
    <t>6403</t>
  </si>
  <si>
    <t xml:space="preserve">Guidance for Hospitals to Refer Patients to the HH Program </t>
  </si>
  <si>
    <t>6404</t>
  </si>
  <si>
    <t>Oversight of Grievances/Complaints, Incident Reporting, and Site Visits</t>
  </si>
  <si>
    <t>6405</t>
  </si>
  <si>
    <t xml:space="preserve"> Health Home Implementation Grants</t>
  </si>
  <si>
    <t>6406</t>
  </si>
  <si>
    <t>Shared Savings SPA  12-09</t>
  </si>
  <si>
    <t>6501</t>
  </si>
  <si>
    <t>Lumbar Discography</t>
  </si>
  <si>
    <t>6502</t>
  </si>
  <si>
    <t>Trancutaneous Nerve Stimulation (TENS) for Treatment of Pain</t>
  </si>
  <si>
    <t>6503</t>
  </si>
  <si>
    <t>Implantable Infusion Pumps for Non-Cancer Pain</t>
  </si>
  <si>
    <t>6504</t>
  </si>
  <si>
    <t>Functional Electrical Stimulators (FES)</t>
  </si>
  <si>
    <t>Completed</t>
  </si>
  <si>
    <t>Affordable Housing Work Group</t>
  </si>
  <si>
    <t>Cancelled</t>
  </si>
  <si>
    <t>In Progress</t>
  </si>
  <si>
    <t>Status</t>
  </si>
  <si>
    <t>Remarks and Updates to associated documents</t>
  </si>
  <si>
    <t>MRT 
Project #</t>
  </si>
  <si>
    <t xml:space="preserve">                                Project/Task Description</t>
  </si>
  <si>
    <t>Catch-All Workplan</t>
  </si>
  <si>
    <t>Operations Workplans</t>
  </si>
  <si>
    <t>Pharmacy Workplans</t>
  </si>
  <si>
    <t>Health Homes Workplans</t>
  </si>
  <si>
    <t>Basic Benefit Work Group</t>
  </si>
  <si>
    <t xml:space="preserve">No Division listed (Robert Loftus listed in field) </t>
  </si>
  <si>
    <t>Update Affordable Housing Work Plan to include the Team Lead field</t>
  </si>
  <si>
    <t>Update Affordable Housing Work Plan to include the Division Lead field</t>
  </si>
  <si>
    <t xml:space="preserve">Cancelled </t>
  </si>
  <si>
    <t xml:space="preserve">Completed </t>
  </si>
  <si>
    <t xml:space="preserve">Merged </t>
  </si>
  <si>
    <t>Substantively complete</t>
  </si>
  <si>
    <t xml:space="preserve">Suspended </t>
  </si>
  <si>
    <t xml:space="preserve">In Progress </t>
  </si>
  <si>
    <t>Included in MRT Waiver</t>
  </si>
  <si>
    <t>Phase 3</t>
  </si>
  <si>
    <t>Develop Initiatives to Integrate and Manage Care for Dual Eligibles (Fully Integrated Duals Advantage - FIDA)</t>
  </si>
  <si>
    <t>Total</t>
  </si>
  <si>
    <t>Remain open</t>
  </si>
  <si>
    <t>MRT     Project #</t>
  </si>
  <si>
    <t>Pending 2015-2016 budget</t>
  </si>
  <si>
    <t xml:space="preserve">No Division listed (John Ulberg/Ann Foster listed in field) *During WP meeting discussed options for changing legislation. </t>
  </si>
  <si>
    <r>
      <rPr>
        <strike/>
        <sz val="11"/>
        <rFont val="Arial"/>
        <family val="2"/>
      </rPr>
      <t>Accelerate BHO</t>
    </r>
    <r>
      <rPr>
        <sz val="11"/>
        <rFont val="Arial"/>
        <family val="2"/>
      </rPr>
      <t xml:space="preserve"> Managed Care Efficiency Adjustment</t>
    </r>
  </si>
  <si>
    <r>
      <rPr>
        <strike/>
        <sz val="11"/>
        <rFont val="Arial"/>
        <family val="2"/>
      </rPr>
      <t>Managed Care Efficiency Adjustment</t>
    </r>
    <r>
      <rPr>
        <sz val="11"/>
        <rFont val="Arial"/>
        <family val="2"/>
      </rPr>
      <t xml:space="preserve"> Reduce Accounts Receivable Balances </t>
    </r>
  </si>
  <si>
    <t xml:space="preserve">9/17 No Division listed (Mark Kissinger listed in field) </t>
  </si>
  <si>
    <t xml:space="preserve">9/17 No Division listed (John Ulberg/Ann Foster listed in field) *During WP meeting discussed options for changing regulation and requiring a facility to notify DOH when they are in process of closing. </t>
  </si>
  <si>
    <t>9/17 No Division listed (Lana Earle and Mark Kissinger listed in the field)</t>
  </si>
  <si>
    <t>9/17 Update Affordable Housing Work Plan to include the Team Lead field (Bob and Moira were listed in the Div Lead field)</t>
  </si>
  <si>
    <t>9/17 Update Affordable Housing Work Plan to include the Team Lead field</t>
  </si>
  <si>
    <t>9/17Update Affordable Housing Work Plan to include the Team Lead field</t>
  </si>
  <si>
    <t>9/17 Update Operations Work Plan to reflect Completed status.</t>
  </si>
  <si>
    <t>#6012 removed per Deanna</t>
  </si>
  <si>
    <t xml:space="preserve">after 2/25 update. </t>
  </si>
  <si>
    <t>MRT Phase 3 Project Status</t>
  </si>
  <si>
    <t xml:space="preserve">        Project/Task Description</t>
  </si>
  <si>
    <t>Merged #8010</t>
  </si>
  <si>
    <t>Merged into VBP</t>
  </si>
  <si>
    <t>Merged #10201</t>
  </si>
  <si>
    <t>Merged #11002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</si>
</sst>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trike/>
      <sz val="11"/>
      <name val="Arial"/>
      <family val="2"/>
    </font>
    <font>
      <sz val="11"/>
      <color theme="0" tint="-0.34998626667073579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0" borderId="0" xfId="0" applyFont="1" applyProtection="1">
      <protection locked="0"/>
    </xf>
    <xf numFmtId="49" fontId="6" fillId="0" borderId="0" xfId="0" applyNumberFormat="1" applyFont="1" applyProtection="1">
      <protection locked="0"/>
    </xf>
    <xf numFmtId="0" fontId="5" fillId="0" borderId="0" xfId="0" applyFont="1"/>
    <xf numFmtId="0" fontId="5" fillId="0" borderId="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7" fillId="0" borderId="0" xfId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left" vertical="center" wrapText="1"/>
    </xf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4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4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0" fontId="6" fillId="0" borderId="0" xfId="3" applyNumberFormat="1" applyFont="1" applyProtection="1"/>
    <xf numFmtId="49" fontId="5" fillId="5" borderId="1" xfId="0" applyNumberFormat="1" applyFont="1" applyFill="1" applyBorder="1" applyAlignment="1" applyProtection="1">
      <alignment horizontal="left" vertical="center" wrapText="1"/>
    </xf>
    <xf numFmtId="49" fontId="6" fillId="0" borderId="3" xfId="0" applyNumberFormat="1" applyFont="1" applyFill="1" applyBorder="1" applyAlignment="1" applyProtection="1">
      <alignment horizontal="left" vertical="center" wrapText="1"/>
    </xf>
    <xf numFmtId="49" fontId="9" fillId="5" borderId="1" xfId="0" applyNumberFormat="1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right"/>
      <protection locked="0"/>
    </xf>
    <xf numFmtId="0" fontId="6" fillId="0" borderId="5" xfId="0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1" xfId="0" applyNumberFormat="1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 applyProtection="1">
      <alignment vertical="center" wrapText="1"/>
      <protection locked="0"/>
    </xf>
    <xf numFmtId="2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Protection="1"/>
    <xf numFmtId="0" fontId="10" fillId="3" borderId="13" xfId="0" applyFont="1" applyFill="1" applyBorder="1" applyAlignment="1" applyProtection="1">
      <alignment vertical="center"/>
      <protection locked="0"/>
    </xf>
    <xf numFmtId="0" fontId="10" fillId="3" borderId="16" xfId="0" applyFont="1" applyFill="1" applyBorder="1" applyAlignment="1" applyProtection="1">
      <alignment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3" borderId="1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 xr:uid="{00000000-0005-0000-0000-000001000000}"/>
    <cellStyle name="Normal 3 2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showRuler="0" zoomScaleNormal="100" workbookViewId="0"/>
  </sheetViews>
  <sheetFormatPr defaultRowHeight="30" customHeight="1" x14ac:dyDescent="0.25"/>
  <cols>
    <col min="1" max="1" width="10.28515625" style="58" customWidth="1"/>
    <col min="2" max="2" width="67" style="3" customWidth="1"/>
    <col min="3" max="3" width="11.42578125" style="69" bestFit="1" customWidth="1"/>
    <col min="4" max="4" width="38" style="43" customWidth="1"/>
    <col min="5" max="5" width="13.140625" style="3" customWidth="1"/>
    <col min="6" max="6" width="25.5703125" style="15" customWidth="1"/>
    <col min="7" max="16384" width="9.140625" style="3"/>
  </cols>
  <sheetData>
    <row r="1" spans="1:4" s="22" customFormat="1" ht="30" customHeight="1" x14ac:dyDescent="0.25">
      <c r="A1" s="55" t="s">
        <v>98</v>
      </c>
      <c r="B1" s="12" t="s">
        <v>99</v>
      </c>
      <c r="C1" s="33" t="s">
        <v>96</v>
      </c>
      <c r="D1" s="65" t="s">
        <v>97</v>
      </c>
    </row>
    <row r="2" spans="1:4" s="22" customFormat="1" ht="13.5" customHeight="1" x14ac:dyDescent="0.25">
      <c r="A2" s="55"/>
      <c r="B2" s="12"/>
      <c r="C2" s="33"/>
      <c r="D2" s="65"/>
    </row>
    <row r="3" spans="1:4" s="13" customFormat="1" ht="30" customHeight="1" x14ac:dyDescent="0.25">
      <c r="A3" s="55"/>
      <c r="B3" s="60" t="s">
        <v>100</v>
      </c>
      <c r="C3" s="66"/>
      <c r="D3" s="62"/>
    </row>
    <row r="4" spans="1:4" s="13" customFormat="1" ht="30" customHeight="1" x14ac:dyDescent="0.25">
      <c r="A4" s="32">
        <v>6001</v>
      </c>
      <c r="B4" s="4" t="s">
        <v>1</v>
      </c>
      <c r="C4" s="38" t="s">
        <v>92</v>
      </c>
      <c r="D4" s="63"/>
    </row>
    <row r="5" spans="1:4" s="13" customFormat="1" ht="30" customHeight="1" x14ac:dyDescent="0.25">
      <c r="A5" s="32">
        <v>6002</v>
      </c>
      <c r="B5" s="4" t="s">
        <v>3</v>
      </c>
      <c r="C5" s="36" t="s">
        <v>135</v>
      </c>
      <c r="D5" s="37" t="s">
        <v>124</v>
      </c>
    </row>
    <row r="6" spans="1:4" s="13" customFormat="1" ht="30" customHeight="1" x14ac:dyDescent="0.25">
      <c r="A6" s="32">
        <v>6003</v>
      </c>
      <c r="B6" s="4" t="s">
        <v>5</v>
      </c>
      <c r="C6" s="36" t="s">
        <v>92</v>
      </c>
      <c r="D6" s="63"/>
    </row>
    <row r="7" spans="1:4" s="13" customFormat="1" ht="30" customHeight="1" x14ac:dyDescent="0.25">
      <c r="A7" s="32">
        <v>6004</v>
      </c>
      <c r="B7" s="4" t="s">
        <v>7</v>
      </c>
      <c r="C7" s="36" t="s">
        <v>92</v>
      </c>
      <c r="D7" s="63"/>
    </row>
    <row r="8" spans="1:4" s="13" customFormat="1" ht="30" customHeight="1" x14ac:dyDescent="0.25">
      <c r="A8" s="32">
        <v>6005</v>
      </c>
      <c r="B8" s="4" t="s">
        <v>9</v>
      </c>
      <c r="C8" s="36" t="s">
        <v>92</v>
      </c>
      <c r="D8" s="63"/>
    </row>
    <row r="9" spans="1:4" s="13" customFormat="1" ht="30" customHeight="1" x14ac:dyDescent="0.25">
      <c r="A9" s="32">
        <v>6006</v>
      </c>
      <c r="B9" s="7" t="s">
        <v>122</v>
      </c>
      <c r="C9" s="34" t="s">
        <v>136</v>
      </c>
      <c r="D9" s="73" t="s">
        <v>120</v>
      </c>
    </row>
    <row r="10" spans="1:4" s="13" customFormat="1" ht="57" x14ac:dyDescent="0.25">
      <c r="A10" s="32">
        <v>6007</v>
      </c>
      <c r="B10" s="7" t="s">
        <v>123</v>
      </c>
      <c r="C10" s="34" t="s">
        <v>95</v>
      </c>
      <c r="D10" s="35" t="s">
        <v>121</v>
      </c>
    </row>
    <row r="11" spans="1:4" s="13" customFormat="1" ht="85.5" x14ac:dyDescent="0.25">
      <c r="A11" s="32">
        <v>6008</v>
      </c>
      <c r="B11" s="19" t="s">
        <v>15</v>
      </c>
      <c r="C11" s="34" t="s">
        <v>95</v>
      </c>
      <c r="D11" s="35" t="s">
        <v>125</v>
      </c>
    </row>
    <row r="12" spans="1:4" s="13" customFormat="1" ht="30" customHeight="1" x14ac:dyDescent="0.25">
      <c r="A12" s="32">
        <v>6009</v>
      </c>
      <c r="B12" s="4" t="s">
        <v>17</v>
      </c>
      <c r="C12" s="36" t="s">
        <v>92</v>
      </c>
      <c r="D12" s="63"/>
    </row>
    <row r="13" spans="1:4" s="13" customFormat="1" ht="30" customHeight="1" x14ac:dyDescent="0.25">
      <c r="A13" s="32">
        <v>6010</v>
      </c>
      <c r="B13" s="4" t="s">
        <v>116</v>
      </c>
      <c r="C13" s="36" t="s">
        <v>95</v>
      </c>
      <c r="D13" s="37"/>
    </row>
    <row r="14" spans="1:4" s="13" customFormat="1" ht="30" customHeight="1" x14ac:dyDescent="0.25">
      <c r="A14" s="32">
        <v>6011</v>
      </c>
      <c r="B14" s="4" t="s">
        <v>21</v>
      </c>
      <c r="C14" s="36" t="s">
        <v>92</v>
      </c>
      <c r="D14" s="64" t="s">
        <v>131</v>
      </c>
    </row>
    <row r="15" spans="1:4" s="13" customFormat="1" ht="30" customHeight="1" x14ac:dyDescent="0.25">
      <c r="A15" s="32">
        <v>6013</v>
      </c>
      <c r="B15" s="4" t="s">
        <v>23</v>
      </c>
      <c r="C15" s="36" t="s">
        <v>92</v>
      </c>
      <c r="D15" s="82" t="s">
        <v>132</v>
      </c>
    </row>
    <row r="16" spans="1:4" s="13" customFormat="1" ht="30" customHeight="1" x14ac:dyDescent="0.25">
      <c r="A16" s="32">
        <v>6014</v>
      </c>
      <c r="B16" s="4" t="s">
        <v>25</v>
      </c>
      <c r="C16" s="38" t="s">
        <v>92</v>
      </c>
      <c r="D16" s="63"/>
    </row>
    <row r="17" spans="1:4" s="13" customFormat="1" ht="30" customHeight="1" x14ac:dyDescent="0.25">
      <c r="A17" s="32">
        <v>6015</v>
      </c>
      <c r="B17" s="4" t="s">
        <v>27</v>
      </c>
      <c r="C17" s="36" t="s">
        <v>92</v>
      </c>
      <c r="D17" s="63" t="s">
        <v>105</v>
      </c>
    </row>
    <row r="18" spans="1:4" s="13" customFormat="1" ht="30" customHeight="1" x14ac:dyDescent="0.25">
      <c r="A18" s="32">
        <v>6016</v>
      </c>
      <c r="B18" s="4" t="s">
        <v>29</v>
      </c>
      <c r="C18" s="38" t="s">
        <v>92</v>
      </c>
      <c r="D18" s="63"/>
    </row>
    <row r="19" spans="1:4" s="13" customFormat="1" ht="30" customHeight="1" x14ac:dyDescent="0.25">
      <c r="A19" s="32">
        <v>6017</v>
      </c>
      <c r="B19" s="4" t="s">
        <v>31</v>
      </c>
      <c r="C19" s="38" t="s">
        <v>92</v>
      </c>
      <c r="D19" s="63"/>
    </row>
    <row r="20" spans="1:4" s="13" customFormat="1" ht="30" customHeight="1" x14ac:dyDescent="0.25">
      <c r="A20" s="32">
        <v>6018</v>
      </c>
      <c r="B20" s="4" t="s">
        <v>33</v>
      </c>
      <c r="C20" s="36" t="s">
        <v>92</v>
      </c>
      <c r="D20" s="63"/>
    </row>
    <row r="21" spans="1:4" s="13" customFormat="1" ht="30" customHeight="1" x14ac:dyDescent="0.25">
      <c r="A21" s="32">
        <v>6019</v>
      </c>
      <c r="B21" s="4" t="s">
        <v>35</v>
      </c>
      <c r="C21" s="36" t="s">
        <v>94</v>
      </c>
      <c r="D21" s="63"/>
    </row>
    <row r="22" spans="1:4" s="13" customFormat="1" ht="30" customHeight="1" x14ac:dyDescent="0.25">
      <c r="A22" s="32">
        <v>6020</v>
      </c>
      <c r="B22" s="4" t="s">
        <v>37</v>
      </c>
      <c r="C22" s="36" t="s">
        <v>92</v>
      </c>
      <c r="D22" s="63"/>
    </row>
    <row r="23" spans="1:4" s="13" customFormat="1" ht="42.75" x14ac:dyDescent="0.25">
      <c r="A23" s="32">
        <v>6021</v>
      </c>
      <c r="B23" s="19" t="s">
        <v>39</v>
      </c>
      <c r="C23" s="34" t="s">
        <v>95</v>
      </c>
      <c r="D23" s="35"/>
    </row>
    <row r="24" spans="1:4" s="13" customFormat="1" ht="28.5" x14ac:dyDescent="0.25">
      <c r="A24" s="32">
        <v>6022</v>
      </c>
      <c r="B24" s="4" t="s">
        <v>41</v>
      </c>
      <c r="C24" s="36" t="s">
        <v>92</v>
      </c>
      <c r="D24" s="37"/>
    </row>
    <row r="25" spans="1:4" s="13" customFormat="1" ht="30" customHeight="1" x14ac:dyDescent="0.25">
      <c r="A25" s="55"/>
      <c r="B25" s="60" t="s">
        <v>93</v>
      </c>
      <c r="C25" s="66"/>
      <c r="D25" s="62"/>
    </row>
    <row r="26" spans="1:4" s="13" customFormat="1" ht="30" customHeight="1" x14ac:dyDescent="0.25">
      <c r="A26" s="32">
        <v>6101</v>
      </c>
      <c r="B26" s="4" t="s">
        <v>43</v>
      </c>
      <c r="C26" s="38" t="s">
        <v>109</v>
      </c>
      <c r="D26" s="63" t="s">
        <v>126</v>
      </c>
    </row>
    <row r="27" spans="1:4" s="13" customFormat="1" ht="57" x14ac:dyDescent="0.25">
      <c r="A27" s="32">
        <v>6102</v>
      </c>
      <c r="B27" s="4" t="s">
        <v>45</v>
      </c>
      <c r="C27" s="38" t="s">
        <v>92</v>
      </c>
      <c r="D27" s="63" t="s">
        <v>127</v>
      </c>
    </row>
    <row r="28" spans="1:4" s="13" customFormat="1" ht="30" customHeight="1" x14ac:dyDescent="0.25">
      <c r="A28" s="32">
        <v>6103</v>
      </c>
      <c r="B28" s="4" t="s">
        <v>47</v>
      </c>
      <c r="C28" s="38" t="s">
        <v>92</v>
      </c>
      <c r="D28" s="63" t="s">
        <v>128</v>
      </c>
    </row>
    <row r="29" spans="1:4" s="13" customFormat="1" ht="30" customHeight="1" x14ac:dyDescent="0.25">
      <c r="A29" s="32">
        <v>6104</v>
      </c>
      <c r="B29" s="4" t="s">
        <v>49</v>
      </c>
      <c r="C29" s="38" t="s">
        <v>109</v>
      </c>
      <c r="D29" s="63" t="s">
        <v>128</v>
      </c>
    </row>
    <row r="30" spans="1:4" s="13" customFormat="1" ht="30" customHeight="1" x14ac:dyDescent="0.25">
      <c r="A30" s="32">
        <v>6105</v>
      </c>
      <c r="B30" s="4" t="s">
        <v>51</v>
      </c>
      <c r="C30" s="38" t="s">
        <v>92</v>
      </c>
      <c r="D30" s="63" t="s">
        <v>107</v>
      </c>
    </row>
    <row r="31" spans="1:4" s="13" customFormat="1" ht="30" customHeight="1" x14ac:dyDescent="0.25">
      <c r="A31" s="32">
        <v>6106</v>
      </c>
      <c r="B31" s="4" t="s">
        <v>53</v>
      </c>
      <c r="C31" s="38" t="s">
        <v>92</v>
      </c>
      <c r="D31" s="63" t="s">
        <v>129</v>
      </c>
    </row>
    <row r="32" spans="1:4" s="13" customFormat="1" ht="30" customHeight="1" x14ac:dyDescent="0.25">
      <c r="A32" s="32">
        <v>6107</v>
      </c>
      <c r="B32" s="20" t="s">
        <v>55</v>
      </c>
      <c r="C32" s="61" t="s">
        <v>92</v>
      </c>
      <c r="D32" s="63" t="s">
        <v>106</v>
      </c>
    </row>
    <row r="33" spans="1:4" s="13" customFormat="1" ht="30" customHeight="1" x14ac:dyDescent="0.25">
      <c r="A33" s="55"/>
      <c r="B33" s="60" t="s">
        <v>101</v>
      </c>
      <c r="C33" s="66"/>
      <c r="D33" s="62"/>
    </row>
    <row r="34" spans="1:4" s="13" customFormat="1" ht="30" customHeight="1" x14ac:dyDescent="0.25">
      <c r="A34" s="32">
        <v>6201</v>
      </c>
      <c r="B34" s="4" t="s">
        <v>57</v>
      </c>
      <c r="C34" s="36" t="s">
        <v>92</v>
      </c>
      <c r="D34" s="63" t="s">
        <v>130</v>
      </c>
    </row>
    <row r="35" spans="1:4" s="13" customFormat="1" ht="30" customHeight="1" x14ac:dyDescent="0.25">
      <c r="A35" s="32">
        <v>6202</v>
      </c>
      <c r="B35" s="19" t="s">
        <v>59</v>
      </c>
      <c r="C35" s="34" t="s">
        <v>95</v>
      </c>
      <c r="D35" s="35"/>
    </row>
    <row r="36" spans="1:4" s="13" customFormat="1" ht="30" customHeight="1" x14ac:dyDescent="0.25">
      <c r="A36" s="32">
        <v>6203</v>
      </c>
      <c r="B36" s="4" t="s">
        <v>61</v>
      </c>
      <c r="C36" s="38" t="s">
        <v>92</v>
      </c>
      <c r="D36" s="63"/>
    </row>
    <row r="37" spans="1:4" s="13" customFormat="1" ht="30" customHeight="1" x14ac:dyDescent="0.25">
      <c r="A37" s="32">
        <v>6204</v>
      </c>
      <c r="B37" s="4" t="s">
        <v>63</v>
      </c>
      <c r="C37" s="38" t="s">
        <v>92</v>
      </c>
      <c r="D37" s="63"/>
    </row>
    <row r="38" spans="1:4" s="13" customFormat="1" ht="30" customHeight="1" x14ac:dyDescent="0.25">
      <c r="A38" s="55"/>
      <c r="B38" s="60" t="s">
        <v>102</v>
      </c>
      <c r="C38" s="66"/>
      <c r="D38" s="62"/>
    </row>
    <row r="39" spans="1:4" s="13" customFormat="1" ht="30" customHeight="1" x14ac:dyDescent="0.25">
      <c r="A39" s="32">
        <v>6301</v>
      </c>
      <c r="B39" s="4" t="s">
        <v>65</v>
      </c>
      <c r="C39" s="67" t="s">
        <v>92</v>
      </c>
      <c r="D39" s="63"/>
    </row>
    <row r="40" spans="1:4" s="13" customFormat="1" ht="30" customHeight="1" x14ac:dyDescent="0.25">
      <c r="A40" s="32">
        <v>6302</v>
      </c>
      <c r="B40" s="4" t="s">
        <v>67</v>
      </c>
      <c r="C40" s="36" t="s">
        <v>92</v>
      </c>
      <c r="D40" s="63"/>
    </row>
    <row r="41" spans="1:4" s="13" customFormat="1" ht="30" customHeight="1" x14ac:dyDescent="0.25">
      <c r="A41" s="32">
        <v>6303</v>
      </c>
      <c r="B41" s="4" t="s">
        <v>69</v>
      </c>
      <c r="C41" s="36" t="s">
        <v>92</v>
      </c>
      <c r="D41" s="63"/>
    </row>
    <row r="42" spans="1:4" s="13" customFormat="1" ht="30" customHeight="1" x14ac:dyDescent="0.25">
      <c r="A42" s="32">
        <v>6304</v>
      </c>
      <c r="B42" s="4" t="s">
        <v>71</v>
      </c>
      <c r="C42" s="36" t="s">
        <v>92</v>
      </c>
      <c r="D42" s="63"/>
    </row>
    <row r="43" spans="1:4" s="13" customFormat="1" ht="30" customHeight="1" x14ac:dyDescent="0.25">
      <c r="A43" s="55"/>
      <c r="B43" s="60" t="s">
        <v>103</v>
      </c>
      <c r="C43" s="66"/>
      <c r="D43" s="62"/>
    </row>
    <row r="44" spans="1:4" s="13" customFormat="1" ht="30" customHeight="1" x14ac:dyDescent="0.25">
      <c r="A44" s="32">
        <v>6401</v>
      </c>
      <c r="B44" s="19" t="s">
        <v>73</v>
      </c>
      <c r="C44" s="34" t="s">
        <v>95</v>
      </c>
      <c r="D44" s="35"/>
    </row>
    <row r="45" spans="1:4" s="13" customFormat="1" ht="30" customHeight="1" x14ac:dyDescent="0.25">
      <c r="A45" s="32">
        <v>6402</v>
      </c>
      <c r="B45" s="19" t="s">
        <v>75</v>
      </c>
      <c r="C45" s="34" t="s">
        <v>95</v>
      </c>
      <c r="D45" s="35"/>
    </row>
    <row r="46" spans="1:4" s="13" customFormat="1" ht="30" customHeight="1" x14ac:dyDescent="0.25">
      <c r="A46" s="32">
        <v>6403</v>
      </c>
      <c r="B46" s="19" t="s">
        <v>77</v>
      </c>
      <c r="C46" s="34" t="s">
        <v>95</v>
      </c>
      <c r="D46" s="35"/>
    </row>
    <row r="47" spans="1:4" s="13" customFormat="1" ht="30" customHeight="1" x14ac:dyDescent="0.25">
      <c r="A47" s="59">
        <v>6404</v>
      </c>
      <c r="B47" s="6" t="s">
        <v>79</v>
      </c>
      <c r="C47" s="38" t="s">
        <v>92</v>
      </c>
      <c r="D47" s="63"/>
    </row>
    <row r="48" spans="1:4" s="13" customFormat="1" ht="30" customHeight="1" x14ac:dyDescent="0.25">
      <c r="A48" s="32">
        <v>6405</v>
      </c>
      <c r="B48" s="4" t="s">
        <v>81</v>
      </c>
      <c r="C48" s="38" t="s">
        <v>109</v>
      </c>
      <c r="D48" s="63"/>
    </row>
    <row r="49" spans="1:6" s="13" customFormat="1" ht="30" customHeight="1" x14ac:dyDescent="0.25">
      <c r="A49" s="32">
        <v>6406</v>
      </c>
      <c r="B49" s="19" t="s">
        <v>83</v>
      </c>
      <c r="C49" s="34" t="s">
        <v>95</v>
      </c>
      <c r="D49" s="35"/>
    </row>
    <row r="50" spans="1:6" s="13" customFormat="1" ht="30" customHeight="1" x14ac:dyDescent="0.25">
      <c r="A50" s="55"/>
      <c r="B50" s="60" t="s">
        <v>104</v>
      </c>
      <c r="C50" s="68"/>
      <c r="D50" s="62"/>
    </row>
    <row r="51" spans="1:6" s="13" customFormat="1" ht="30" customHeight="1" x14ac:dyDescent="0.25">
      <c r="A51" s="32">
        <v>6501</v>
      </c>
      <c r="B51" s="4" t="s">
        <v>85</v>
      </c>
      <c r="C51" s="36" t="s">
        <v>109</v>
      </c>
      <c r="D51" s="63"/>
    </row>
    <row r="52" spans="1:6" s="13" customFormat="1" ht="30" customHeight="1" x14ac:dyDescent="0.25">
      <c r="A52" s="32">
        <v>6502</v>
      </c>
      <c r="B52" s="4" t="s">
        <v>87</v>
      </c>
      <c r="C52" s="36" t="s">
        <v>109</v>
      </c>
      <c r="D52" s="63"/>
    </row>
    <row r="53" spans="1:6" s="13" customFormat="1" ht="30" customHeight="1" x14ac:dyDescent="0.25">
      <c r="A53" s="32">
        <v>6503</v>
      </c>
      <c r="B53" s="4" t="s">
        <v>89</v>
      </c>
      <c r="C53" s="36" t="s">
        <v>109</v>
      </c>
      <c r="D53" s="63"/>
    </row>
    <row r="54" spans="1:6" s="13" customFormat="1" ht="30" customHeight="1" x14ac:dyDescent="0.25">
      <c r="A54" s="32">
        <v>6504</v>
      </c>
      <c r="B54" s="4" t="s">
        <v>91</v>
      </c>
      <c r="C54" s="36" t="s">
        <v>92</v>
      </c>
      <c r="D54" s="63"/>
    </row>
    <row r="55" spans="1:6" s="13" customFormat="1" ht="30" customHeight="1" x14ac:dyDescent="0.25">
      <c r="A55" s="56"/>
      <c r="B55" s="14"/>
      <c r="C55" s="39"/>
      <c r="D55" s="40"/>
    </row>
    <row r="56" spans="1:6" s="13" customFormat="1" ht="30" customHeight="1" x14ac:dyDescent="0.25">
      <c r="A56" s="56"/>
      <c r="B56" s="14"/>
      <c r="C56" s="39"/>
      <c r="D56" s="40"/>
    </row>
    <row r="57" spans="1:6" s="13" customFormat="1" ht="30" customHeight="1" x14ac:dyDescent="0.25">
      <c r="A57" s="56"/>
      <c r="B57" s="14"/>
      <c r="C57" s="39"/>
      <c r="D57" s="40"/>
    </row>
    <row r="58" spans="1:6" s="13" customFormat="1" ht="30" customHeight="1" x14ac:dyDescent="0.25">
      <c r="A58" s="56"/>
      <c r="B58" s="14"/>
      <c r="C58" s="39"/>
      <c r="D58" s="40"/>
    </row>
    <row r="59" spans="1:6" s="13" customFormat="1" ht="30" customHeight="1" x14ac:dyDescent="0.2">
      <c r="A59" s="56"/>
      <c r="B59" s="14"/>
      <c r="C59" s="41"/>
      <c r="D59" s="43"/>
      <c r="E59" s="3"/>
      <c r="F59" s="15"/>
    </row>
    <row r="60" spans="1:6" s="13" customFormat="1" ht="30" customHeight="1" x14ac:dyDescent="0.2">
      <c r="A60" s="56"/>
      <c r="B60" s="16"/>
      <c r="C60" s="42"/>
      <c r="D60" s="44"/>
      <c r="E60" s="21"/>
      <c r="F60" s="17"/>
    </row>
    <row r="61" spans="1:6" s="13" customFormat="1" ht="30" customHeight="1" x14ac:dyDescent="0.2">
      <c r="A61" s="56"/>
      <c r="B61" s="18"/>
      <c r="C61" s="42"/>
      <c r="D61" s="44"/>
      <c r="E61" s="21"/>
      <c r="F61" s="17"/>
    </row>
    <row r="62" spans="1:6" s="13" customFormat="1" ht="30" customHeight="1" x14ac:dyDescent="0.2">
      <c r="A62" s="56"/>
      <c r="B62" s="18"/>
      <c r="C62" s="42"/>
      <c r="D62" s="44"/>
      <c r="E62" s="21"/>
      <c r="F62" s="17"/>
    </row>
    <row r="63" spans="1:6" s="13" customFormat="1" ht="30" customHeight="1" x14ac:dyDescent="0.2">
      <c r="A63" s="56"/>
      <c r="B63" s="18"/>
      <c r="C63" s="42"/>
      <c r="D63" s="44"/>
      <c r="E63" s="21"/>
      <c r="F63" s="17"/>
    </row>
    <row r="64" spans="1:6" s="13" customFormat="1" ht="30" customHeight="1" x14ac:dyDescent="0.2">
      <c r="A64" s="56"/>
      <c r="B64" s="18"/>
      <c r="C64" s="42"/>
      <c r="D64" s="44"/>
      <c r="E64" s="21"/>
      <c r="F64" s="17"/>
    </row>
    <row r="65" spans="1:6" s="13" customFormat="1" ht="30" customHeight="1" x14ac:dyDescent="0.2">
      <c r="A65" s="56"/>
      <c r="B65" s="18"/>
      <c r="C65" s="42"/>
      <c r="D65" s="44"/>
      <c r="E65" s="21"/>
      <c r="F65" s="17"/>
    </row>
    <row r="66" spans="1:6" s="13" customFormat="1" ht="30" customHeight="1" x14ac:dyDescent="0.2">
      <c r="A66" s="56"/>
      <c r="B66" s="18"/>
      <c r="C66" s="42"/>
      <c r="D66" s="44"/>
      <c r="E66" s="21"/>
      <c r="F66" s="17"/>
    </row>
    <row r="67" spans="1:6" s="13" customFormat="1" ht="30" customHeight="1" x14ac:dyDescent="0.25">
      <c r="A67" s="56"/>
      <c r="B67" s="18"/>
      <c r="C67" s="42"/>
      <c r="D67" s="40"/>
    </row>
    <row r="68" spans="1:6" s="13" customFormat="1" ht="30" customHeight="1" x14ac:dyDescent="0.25">
      <c r="A68" s="56"/>
      <c r="B68" s="16"/>
      <c r="C68" s="42"/>
      <c r="D68" s="40"/>
    </row>
    <row r="69" spans="1:6" s="13" customFormat="1" ht="30" customHeight="1" x14ac:dyDescent="0.25">
      <c r="A69" s="56"/>
      <c r="B69" s="16"/>
      <c r="C69" s="42"/>
      <c r="D69" s="40"/>
    </row>
    <row r="70" spans="1:6" ht="30" customHeight="1" x14ac:dyDescent="0.25">
      <c r="A70" s="57"/>
      <c r="B70" s="5"/>
      <c r="C70" s="70"/>
    </row>
    <row r="71" spans="1:6" ht="30" customHeight="1" x14ac:dyDescent="0.25">
      <c r="A71" s="57"/>
      <c r="B71" s="5"/>
      <c r="C71" s="70"/>
    </row>
    <row r="72" spans="1:6" ht="30" customHeight="1" x14ac:dyDescent="0.25">
      <c r="A72" s="57"/>
      <c r="B72" s="5"/>
      <c r="C72" s="70"/>
    </row>
  </sheetData>
  <sheetProtection selectLockedCells="1"/>
  <pageMargins left="0.25" right="0.25" top="0.75" bottom="0.25" header="0.3" footer="0"/>
  <pageSetup fitToHeight="0" orientation="landscape" r:id="rId1"/>
  <headerFooter>
    <oddHeader>&amp;L&amp;G</oddHeader>
  </headerFooter>
  <rowBreaks count="2" manualBreakCount="2">
    <brk id="32" max="16383" man="1"/>
    <brk id="49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"/>
  <sheetViews>
    <sheetView showGridLines="0" tabSelected="1" showRuler="0" view="pageLayout" zoomScaleNormal="100" workbookViewId="0"/>
  </sheetViews>
  <sheetFormatPr defaultRowHeight="15" x14ac:dyDescent="0.2"/>
  <cols>
    <col min="1" max="1" width="9.140625" style="30"/>
    <col min="2" max="2" width="78.28515625" style="24" customWidth="1"/>
    <col min="3" max="3" width="22.5703125" style="24" customWidth="1"/>
    <col min="4" max="4" width="11.140625" style="2" customWidth="1"/>
    <col min="5" max="5" width="20.140625" style="27" customWidth="1"/>
    <col min="6" max="6" width="28.42578125" style="27" customWidth="1"/>
    <col min="7" max="7" width="22.5703125" style="1" bestFit="1" customWidth="1"/>
    <col min="8" max="8" width="5.140625" style="1" bestFit="1" customWidth="1"/>
    <col min="9" max="16384" width="9.140625" style="1"/>
  </cols>
  <sheetData>
    <row r="1" spans="1:6" ht="26.25" customHeight="1" thickBot="1" x14ac:dyDescent="0.25">
      <c r="A1" s="78"/>
      <c r="B1" s="80" t="s">
        <v>133</v>
      </c>
      <c r="C1" s="79"/>
    </row>
    <row r="2" spans="1:6" s="10" customFormat="1" ht="30" customHeight="1" thickBot="1" x14ac:dyDescent="0.3">
      <c r="A2" s="75" t="s">
        <v>119</v>
      </c>
      <c r="B2" s="81" t="s">
        <v>134</v>
      </c>
      <c r="C2" s="74" t="s">
        <v>96</v>
      </c>
      <c r="D2" s="23"/>
      <c r="E2" s="23"/>
      <c r="F2" s="23"/>
    </row>
    <row r="3" spans="1:6" s="24" customFormat="1" ht="30" customHeight="1" x14ac:dyDescent="0.2">
      <c r="A3" s="25"/>
      <c r="B3" s="71" t="s">
        <v>100</v>
      </c>
      <c r="C3" s="46"/>
    </row>
    <row r="4" spans="1:6" ht="30" customHeight="1" x14ac:dyDescent="0.2">
      <c r="A4" s="26" t="s">
        <v>0</v>
      </c>
      <c r="B4" s="29" t="s">
        <v>1</v>
      </c>
      <c r="C4" s="47" t="str">
        <f>'Phase 3 original'!C4</f>
        <v>Completed</v>
      </c>
      <c r="D4" s="24"/>
      <c r="E4" s="24"/>
      <c r="F4" s="24"/>
    </row>
    <row r="5" spans="1:6" ht="30" customHeight="1" x14ac:dyDescent="0.2">
      <c r="A5" s="11" t="s">
        <v>2</v>
      </c>
      <c r="B5" s="9" t="s">
        <v>3</v>
      </c>
      <c r="C5" s="8" t="str">
        <f>'Phase 3 original'!C5</f>
        <v>Merged #8010</v>
      </c>
      <c r="D5" s="24"/>
      <c r="E5" s="24"/>
      <c r="F5" s="24"/>
    </row>
    <row r="6" spans="1:6" ht="30" customHeight="1" x14ac:dyDescent="0.2">
      <c r="A6" s="11" t="s">
        <v>4</v>
      </c>
      <c r="B6" s="9" t="s">
        <v>5</v>
      </c>
      <c r="C6" s="8" t="str">
        <f>'Phase 3 original'!C6</f>
        <v>Completed</v>
      </c>
      <c r="D6" s="24"/>
      <c r="E6" s="24"/>
      <c r="F6" s="24"/>
    </row>
    <row r="7" spans="1:6" ht="30" customHeight="1" x14ac:dyDescent="0.2">
      <c r="A7" s="11" t="s">
        <v>6</v>
      </c>
      <c r="B7" s="9" t="s">
        <v>7</v>
      </c>
      <c r="C7" s="8" t="str">
        <f>'Phase 3 original'!C7</f>
        <v>Completed</v>
      </c>
      <c r="D7" s="24"/>
      <c r="E7" s="24"/>
      <c r="F7" s="24"/>
    </row>
    <row r="8" spans="1:6" ht="30" customHeight="1" x14ac:dyDescent="0.2">
      <c r="A8" s="11" t="s">
        <v>8</v>
      </c>
      <c r="B8" s="9" t="s">
        <v>9</v>
      </c>
      <c r="C8" s="8" t="str">
        <f>'Phase 3 original'!C8</f>
        <v>Completed</v>
      </c>
      <c r="D8" s="24"/>
      <c r="E8" s="24"/>
      <c r="F8" s="24"/>
    </row>
    <row r="9" spans="1:6" ht="30" customHeight="1" x14ac:dyDescent="0.2">
      <c r="A9" s="11" t="s">
        <v>10</v>
      </c>
      <c r="B9" s="9" t="s">
        <v>11</v>
      </c>
      <c r="C9" s="8" t="str">
        <f>'Phase 3 original'!C9</f>
        <v>Merged into VBP</v>
      </c>
      <c r="D9" s="24"/>
      <c r="E9" s="24"/>
      <c r="F9" s="24"/>
    </row>
    <row r="10" spans="1:6" ht="30" customHeight="1" x14ac:dyDescent="0.2">
      <c r="A10" s="11" t="s">
        <v>12</v>
      </c>
      <c r="B10" s="9" t="s">
        <v>13</v>
      </c>
      <c r="C10" s="8" t="s">
        <v>137</v>
      </c>
      <c r="D10" s="24"/>
      <c r="E10" s="24"/>
      <c r="F10" s="24"/>
    </row>
    <row r="11" spans="1:6" ht="30" customHeight="1" x14ac:dyDescent="0.2">
      <c r="A11" s="11" t="s">
        <v>14</v>
      </c>
      <c r="B11" s="9" t="s">
        <v>15</v>
      </c>
      <c r="C11" s="8" t="s">
        <v>137</v>
      </c>
      <c r="D11" s="24"/>
      <c r="E11" s="24"/>
      <c r="F11" s="24"/>
    </row>
    <row r="12" spans="1:6" ht="30" customHeight="1" x14ac:dyDescent="0.2">
      <c r="A12" s="11" t="s">
        <v>16</v>
      </c>
      <c r="B12" s="9" t="s">
        <v>17</v>
      </c>
      <c r="C12" s="8" t="str">
        <f>'Phase 3 original'!C12</f>
        <v>Completed</v>
      </c>
      <c r="D12" s="1"/>
      <c r="E12" s="1"/>
      <c r="F12" s="1"/>
    </row>
    <row r="13" spans="1:6" ht="30" customHeight="1" x14ac:dyDescent="0.2">
      <c r="A13" s="11" t="s">
        <v>18</v>
      </c>
      <c r="B13" s="9" t="s">
        <v>19</v>
      </c>
      <c r="C13" s="8" t="s">
        <v>109</v>
      </c>
      <c r="D13" s="1"/>
      <c r="E13" s="1"/>
      <c r="F13" s="1"/>
    </row>
    <row r="14" spans="1:6" ht="30" customHeight="1" x14ac:dyDescent="0.2">
      <c r="A14" s="11" t="s">
        <v>20</v>
      </c>
      <c r="B14" s="9" t="s">
        <v>21</v>
      </c>
      <c r="C14" s="8" t="str">
        <f>'Phase 3 original'!C14</f>
        <v>Completed</v>
      </c>
      <c r="D14" s="1"/>
      <c r="E14" s="1"/>
      <c r="F14" s="1"/>
    </row>
    <row r="15" spans="1:6" ht="30" customHeight="1" x14ac:dyDescent="0.2">
      <c r="A15" s="11" t="s">
        <v>22</v>
      </c>
      <c r="B15" s="9" t="s">
        <v>23</v>
      </c>
      <c r="C15" s="8" t="str">
        <f>'Phase 3 original'!C15</f>
        <v>Completed</v>
      </c>
      <c r="D15" s="1"/>
      <c r="E15" s="1"/>
      <c r="F15" s="1"/>
    </row>
    <row r="16" spans="1:6" ht="30" customHeight="1" x14ac:dyDescent="0.2">
      <c r="A16" s="11" t="s">
        <v>24</v>
      </c>
      <c r="B16" s="9" t="s">
        <v>25</v>
      </c>
      <c r="C16" s="8" t="str">
        <f>'Phase 3 original'!C16</f>
        <v>Completed</v>
      </c>
      <c r="D16" s="1"/>
      <c r="E16" s="1"/>
      <c r="F16" s="1"/>
    </row>
    <row r="17" spans="1:6" ht="30" customHeight="1" x14ac:dyDescent="0.2">
      <c r="A17" s="11" t="s">
        <v>26</v>
      </c>
      <c r="B17" s="9" t="s">
        <v>27</v>
      </c>
      <c r="C17" s="8" t="str">
        <f>'Phase 3 original'!C17</f>
        <v>Completed</v>
      </c>
      <c r="D17" s="1"/>
      <c r="E17" s="1"/>
      <c r="F17" s="1"/>
    </row>
    <row r="18" spans="1:6" ht="30" customHeight="1" x14ac:dyDescent="0.2">
      <c r="A18" s="11" t="s">
        <v>28</v>
      </c>
      <c r="B18" s="9" t="s">
        <v>29</v>
      </c>
      <c r="C18" s="8" t="str">
        <f>'Phase 3 original'!C18</f>
        <v>Completed</v>
      </c>
      <c r="D18" s="1"/>
      <c r="E18" s="1"/>
      <c r="F18" s="1"/>
    </row>
    <row r="19" spans="1:6" s="24" customFormat="1" ht="30" customHeight="1" x14ac:dyDescent="0.2">
      <c r="A19" s="11" t="s">
        <v>30</v>
      </c>
      <c r="B19" s="9" t="s">
        <v>31</v>
      </c>
      <c r="C19" s="8" t="str">
        <f>'Phase 3 original'!C19</f>
        <v>Completed</v>
      </c>
    </row>
    <row r="20" spans="1:6" ht="30" customHeight="1" x14ac:dyDescent="0.2">
      <c r="A20" s="11" t="s">
        <v>32</v>
      </c>
      <c r="B20" s="9" t="s">
        <v>33</v>
      </c>
      <c r="C20" s="8" t="str">
        <f>'Phase 3 original'!C20</f>
        <v>Completed</v>
      </c>
      <c r="D20" s="1"/>
      <c r="E20" s="1"/>
      <c r="F20" s="1"/>
    </row>
    <row r="21" spans="1:6" s="24" customFormat="1" ht="30" customHeight="1" x14ac:dyDescent="0.2">
      <c r="A21" s="11" t="s">
        <v>34</v>
      </c>
      <c r="B21" s="9" t="s">
        <v>35</v>
      </c>
      <c r="C21" s="8" t="str">
        <f>'Phase 3 original'!C21</f>
        <v>Cancelled</v>
      </c>
    </row>
    <row r="22" spans="1:6" ht="30" customHeight="1" x14ac:dyDescent="0.2">
      <c r="A22" s="11" t="s">
        <v>36</v>
      </c>
      <c r="B22" s="9" t="s">
        <v>37</v>
      </c>
      <c r="C22" s="8" t="str">
        <f>'Phase 3 original'!C22</f>
        <v>Completed</v>
      </c>
      <c r="D22" s="1"/>
      <c r="E22" s="1"/>
      <c r="F22" s="1"/>
    </row>
    <row r="23" spans="1:6" ht="42.75" x14ac:dyDescent="0.2">
      <c r="A23" s="11" t="s">
        <v>38</v>
      </c>
      <c r="B23" s="9" t="s">
        <v>39</v>
      </c>
      <c r="C23" s="8" t="s">
        <v>138</v>
      </c>
      <c r="D23" s="1"/>
      <c r="E23" s="1"/>
      <c r="F23" s="1"/>
    </row>
    <row r="24" spans="1:6" ht="30" customHeight="1" x14ac:dyDescent="0.2">
      <c r="A24" s="11" t="s">
        <v>40</v>
      </c>
      <c r="B24" s="9" t="s">
        <v>41</v>
      </c>
      <c r="C24" s="8" t="str">
        <f>'Phase 3 original'!C24</f>
        <v>Completed</v>
      </c>
      <c r="D24" s="1"/>
      <c r="E24" s="1"/>
      <c r="F24" s="1"/>
    </row>
    <row r="25" spans="1:6" ht="30" customHeight="1" x14ac:dyDescent="0.2">
      <c r="A25" s="25"/>
      <c r="B25" s="71" t="s">
        <v>93</v>
      </c>
      <c r="C25" s="46"/>
      <c r="D25" s="1"/>
      <c r="E25" s="1"/>
      <c r="F25" s="1"/>
    </row>
    <row r="26" spans="1:6" ht="30" customHeight="1" x14ac:dyDescent="0.2">
      <c r="A26" s="11" t="s">
        <v>42</v>
      </c>
      <c r="B26" s="9" t="s">
        <v>43</v>
      </c>
      <c r="C26" s="8" t="str">
        <f>'Phase 3 original'!C26</f>
        <v xml:space="preserve">Completed </v>
      </c>
      <c r="D26" s="1"/>
      <c r="E26" s="1"/>
      <c r="F26" s="1"/>
    </row>
    <row r="27" spans="1:6" ht="30" customHeight="1" x14ac:dyDescent="0.2">
      <c r="A27" s="11" t="s">
        <v>44</v>
      </c>
      <c r="B27" s="9" t="s">
        <v>45</v>
      </c>
      <c r="C27" s="8" t="str">
        <f>'Phase 3 original'!C27</f>
        <v>Completed</v>
      </c>
      <c r="D27" s="1"/>
      <c r="E27" s="1"/>
      <c r="F27" s="1"/>
    </row>
    <row r="28" spans="1:6" ht="30" customHeight="1" x14ac:dyDescent="0.2">
      <c r="A28" s="11" t="s">
        <v>46</v>
      </c>
      <c r="B28" s="9" t="s">
        <v>47</v>
      </c>
      <c r="C28" s="8" t="str">
        <f>'Phase 3 original'!C28</f>
        <v>Completed</v>
      </c>
      <c r="D28" s="1"/>
      <c r="E28" s="1"/>
      <c r="F28" s="1"/>
    </row>
    <row r="29" spans="1:6" ht="30" customHeight="1" x14ac:dyDescent="0.2">
      <c r="A29" s="11" t="s">
        <v>48</v>
      </c>
      <c r="B29" s="9" t="s">
        <v>49</v>
      </c>
      <c r="C29" s="8" t="str">
        <f>'Phase 3 original'!C29</f>
        <v xml:space="preserve">Completed </v>
      </c>
      <c r="D29" s="1"/>
      <c r="E29" s="1"/>
      <c r="F29" s="1"/>
    </row>
    <row r="30" spans="1:6" ht="30" customHeight="1" x14ac:dyDescent="0.2">
      <c r="A30" s="11" t="s">
        <v>50</v>
      </c>
      <c r="B30" s="9" t="s">
        <v>51</v>
      </c>
      <c r="C30" s="8" t="str">
        <f>'Phase 3 original'!C30</f>
        <v>Completed</v>
      </c>
      <c r="D30" s="1"/>
      <c r="E30" s="1"/>
      <c r="F30" s="1"/>
    </row>
    <row r="31" spans="1:6" ht="30" customHeight="1" x14ac:dyDescent="0.2">
      <c r="A31" s="11" t="s">
        <v>52</v>
      </c>
      <c r="B31" s="9" t="s">
        <v>53</v>
      </c>
      <c r="C31" s="8" t="str">
        <f>'Phase 3 original'!C31</f>
        <v>Completed</v>
      </c>
      <c r="D31" s="1"/>
      <c r="E31" s="1"/>
      <c r="F31" s="1"/>
    </row>
    <row r="32" spans="1:6" ht="30" customHeight="1" x14ac:dyDescent="0.2">
      <c r="A32" s="11" t="s">
        <v>54</v>
      </c>
      <c r="B32" s="9" t="s">
        <v>55</v>
      </c>
      <c r="C32" s="8" t="str">
        <f>'Phase 3 original'!C32</f>
        <v>Completed</v>
      </c>
      <c r="D32" s="1"/>
      <c r="E32" s="1"/>
      <c r="F32" s="1"/>
    </row>
    <row r="33" spans="1:6" s="10" customFormat="1" ht="30" customHeight="1" x14ac:dyDescent="0.25">
      <c r="A33" s="25"/>
      <c r="B33" s="71" t="s">
        <v>101</v>
      </c>
      <c r="C33" s="72"/>
    </row>
    <row r="34" spans="1:6" ht="30" customHeight="1" x14ac:dyDescent="0.2">
      <c r="A34" s="11" t="s">
        <v>56</v>
      </c>
      <c r="B34" s="9" t="s">
        <v>57</v>
      </c>
      <c r="C34" s="8" t="str">
        <f>'Phase 3 original'!C34</f>
        <v>Completed</v>
      </c>
      <c r="D34" s="1"/>
      <c r="E34" s="1"/>
      <c r="F34" s="1"/>
    </row>
    <row r="35" spans="1:6" ht="30" customHeight="1" x14ac:dyDescent="0.2">
      <c r="A35" s="11" t="s">
        <v>58</v>
      </c>
      <c r="B35" s="9" t="s">
        <v>59</v>
      </c>
      <c r="C35" s="8" t="s">
        <v>92</v>
      </c>
      <c r="D35" s="1"/>
      <c r="E35" s="1"/>
      <c r="F35" s="1"/>
    </row>
    <row r="36" spans="1:6" ht="30" customHeight="1" x14ac:dyDescent="0.2">
      <c r="A36" s="11" t="s">
        <v>60</v>
      </c>
      <c r="B36" s="9" t="s">
        <v>61</v>
      </c>
      <c r="C36" s="8" t="str">
        <f>'Phase 3 original'!C36</f>
        <v>Completed</v>
      </c>
      <c r="D36" s="1"/>
      <c r="E36" s="1"/>
      <c r="F36" s="1"/>
    </row>
    <row r="37" spans="1:6" ht="30" customHeight="1" x14ac:dyDescent="0.2">
      <c r="A37" s="11" t="s">
        <v>62</v>
      </c>
      <c r="B37" s="9" t="s">
        <v>63</v>
      </c>
      <c r="C37" s="8" t="str">
        <f>'Phase 3 original'!C37</f>
        <v>Completed</v>
      </c>
      <c r="D37" s="1"/>
      <c r="E37" s="1"/>
      <c r="F37" s="1"/>
    </row>
    <row r="38" spans="1:6" s="10" customFormat="1" ht="30" customHeight="1" x14ac:dyDescent="0.25">
      <c r="A38" s="25"/>
      <c r="B38" s="71" t="s">
        <v>102</v>
      </c>
      <c r="C38" s="72"/>
    </row>
    <row r="39" spans="1:6" ht="30" customHeight="1" x14ac:dyDescent="0.2">
      <c r="A39" s="11" t="s">
        <v>64</v>
      </c>
      <c r="B39" s="9" t="s">
        <v>65</v>
      </c>
      <c r="C39" s="8" t="str">
        <f>'Phase 3 original'!C39</f>
        <v>Completed</v>
      </c>
      <c r="D39" s="1"/>
      <c r="E39" s="1"/>
      <c r="F39" s="1"/>
    </row>
    <row r="40" spans="1:6" ht="30" customHeight="1" x14ac:dyDescent="0.2">
      <c r="A40" s="11" t="s">
        <v>66</v>
      </c>
      <c r="B40" s="9" t="s">
        <v>67</v>
      </c>
      <c r="C40" s="8" t="str">
        <f>'Phase 3 original'!C40</f>
        <v>Completed</v>
      </c>
      <c r="D40" s="1"/>
      <c r="E40" s="1"/>
      <c r="F40" s="1"/>
    </row>
    <row r="41" spans="1:6" ht="30" customHeight="1" x14ac:dyDescent="0.2">
      <c r="A41" s="11" t="s">
        <v>68</v>
      </c>
      <c r="B41" s="9" t="s">
        <v>69</v>
      </c>
      <c r="C41" s="8" t="str">
        <f>'Phase 3 original'!C41</f>
        <v>Completed</v>
      </c>
      <c r="D41" s="1"/>
      <c r="E41" s="1"/>
      <c r="F41" s="1"/>
    </row>
    <row r="42" spans="1:6" ht="30" customHeight="1" x14ac:dyDescent="0.2">
      <c r="A42" s="11" t="s">
        <v>70</v>
      </c>
      <c r="B42" s="9" t="s">
        <v>71</v>
      </c>
      <c r="C42" s="8" t="str">
        <f>'Phase 3 original'!C42</f>
        <v>Completed</v>
      </c>
      <c r="D42" s="1"/>
      <c r="E42" s="1"/>
      <c r="F42" s="1"/>
    </row>
    <row r="43" spans="1:6" s="10" customFormat="1" ht="30" customHeight="1" x14ac:dyDescent="0.25">
      <c r="A43" s="25"/>
      <c r="B43" s="71" t="s">
        <v>103</v>
      </c>
      <c r="C43" s="72"/>
    </row>
    <row r="44" spans="1:6" s="24" customFormat="1" ht="30" customHeight="1" x14ac:dyDescent="0.2">
      <c r="A44" s="11" t="s">
        <v>72</v>
      </c>
      <c r="B44" s="9" t="s">
        <v>73</v>
      </c>
      <c r="C44" s="8" t="s">
        <v>92</v>
      </c>
    </row>
    <row r="45" spans="1:6" ht="31.5" customHeight="1" x14ac:dyDescent="0.2">
      <c r="A45" s="11" t="s">
        <v>74</v>
      </c>
      <c r="B45" s="9" t="s">
        <v>75</v>
      </c>
      <c r="C45" s="8" t="s">
        <v>92</v>
      </c>
      <c r="D45" s="1"/>
      <c r="E45" s="1"/>
      <c r="F45" s="1"/>
    </row>
    <row r="46" spans="1:6" ht="32.25" customHeight="1" x14ac:dyDescent="0.2">
      <c r="A46" s="11" t="s">
        <v>76</v>
      </c>
      <c r="B46" s="9" t="s">
        <v>77</v>
      </c>
      <c r="C46" s="8" t="s">
        <v>92</v>
      </c>
      <c r="D46" s="1"/>
      <c r="E46" s="1"/>
      <c r="F46" s="1"/>
    </row>
    <row r="47" spans="1:6" s="24" customFormat="1" ht="33" customHeight="1" x14ac:dyDescent="0.2">
      <c r="A47" s="11" t="s">
        <v>78</v>
      </c>
      <c r="B47" s="9" t="s">
        <v>79</v>
      </c>
      <c r="C47" s="8" t="str">
        <f>'Phase 3 original'!C47</f>
        <v>Completed</v>
      </c>
    </row>
    <row r="48" spans="1:6" ht="32.25" customHeight="1" x14ac:dyDescent="0.2">
      <c r="A48" s="11" t="s">
        <v>80</v>
      </c>
      <c r="B48" s="9" t="s">
        <v>81</v>
      </c>
      <c r="C48" s="8" t="str">
        <f>'Phase 3 original'!C48</f>
        <v xml:space="preserve">Completed </v>
      </c>
      <c r="D48" s="1"/>
      <c r="E48" s="1"/>
      <c r="F48" s="1"/>
    </row>
    <row r="49" spans="1:6" ht="30" customHeight="1" x14ac:dyDescent="0.2">
      <c r="A49" s="11" t="s">
        <v>82</v>
      </c>
      <c r="B49" s="9" t="s">
        <v>83</v>
      </c>
      <c r="C49" s="8" t="s">
        <v>94</v>
      </c>
      <c r="D49" s="1"/>
      <c r="E49" s="1"/>
      <c r="F49" s="1"/>
    </row>
    <row r="50" spans="1:6" ht="30" customHeight="1" x14ac:dyDescent="0.2">
      <c r="A50" s="25"/>
      <c r="B50" s="71" t="s">
        <v>104</v>
      </c>
      <c r="C50" s="48"/>
      <c r="D50" s="1"/>
      <c r="E50" s="1"/>
      <c r="F50" s="1"/>
    </row>
    <row r="51" spans="1:6" ht="30" customHeight="1" x14ac:dyDescent="0.2">
      <c r="A51" s="11" t="s">
        <v>84</v>
      </c>
      <c r="B51" s="9" t="s">
        <v>85</v>
      </c>
      <c r="C51" s="8" t="str">
        <f>'Phase 3 original'!C51</f>
        <v xml:space="preserve">Completed </v>
      </c>
      <c r="D51" s="1"/>
      <c r="E51" s="1"/>
      <c r="F51" s="1"/>
    </row>
    <row r="52" spans="1:6" ht="30" customHeight="1" x14ac:dyDescent="0.2">
      <c r="A52" s="11" t="s">
        <v>86</v>
      </c>
      <c r="B52" s="9" t="s">
        <v>87</v>
      </c>
      <c r="C52" s="8" t="str">
        <f>'Phase 3 original'!C52</f>
        <v xml:space="preserve">Completed </v>
      </c>
      <c r="D52" s="1"/>
      <c r="E52" s="1"/>
      <c r="F52" s="1"/>
    </row>
    <row r="53" spans="1:6" ht="30" customHeight="1" x14ac:dyDescent="0.2">
      <c r="A53" s="11" t="s">
        <v>88</v>
      </c>
      <c r="B53" s="9" t="s">
        <v>89</v>
      </c>
      <c r="C53" s="8" t="str">
        <f>'Phase 3 original'!C53</f>
        <v xml:space="preserve">Completed </v>
      </c>
      <c r="D53" s="1"/>
      <c r="E53" s="1"/>
      <c r="F53" s="1"/>
    </row>
    <row r="54" spans="1:6" ht="30" customHeight="1" x14ac:dyDescent="0.2">
      <c r="A54" s="11" t="s">
        <v>90</v>
      </c>
      <c r="B54" s="9" t="s">
        <v>91</v>
      </c>
      <c r="C54" s="8" t="str">
        <f>'Phase 3 original'!C54</f>
        <v>Completed</v>
      </c>
      <c r="D54" s="1"/>
      <c r="E54" s="1"/>
      <c r="F54" s="1"/>
    </row>
    <row r="56" spans="1:6" ht="15.75" thickBot="1" x14ac:dyDescent="0.25"/>
    <row r="57" spans="1:6" x14ac:dyDescent="0.25">
      <c r="C57" s="76" t="s">
        <v>115</v>
      </c>
      <c r="D57" s="77"/>
      <c r="E57" s="1"/>
    </row>
    <row r="58" spans="1:6" x14ac:dyDescent="0.2">
      <c r="A58" s="31"/>
      <c r="C58" s="49" t="s">
        <v>108</v>
      </c>
      <c r="D58" s="52">
        <f>COUNTIF(C4:C54,"cancel*")</f>
        <v>2</v>
      </c>
      <c r="E58" s="1"/>
    </row>
    <row r="59" spans="1:6" x14ac:dyDescent="0.2">
      <c r="A59" s="31"/>
      <c r="C59" s="49" t="s">
        <v>109</v>
      </c>
      <c r="D59" s="52">
        <f>COUNTIF(C4:C55,"complete*")</f>
        <v>39</v>
      </c>
      <c r="E59" s="1"/>
      <c r="F59" s="28"/>
    </row>
    <row r="60" spans="1:6" x14ac:dyDescent="0.2">
      <c r="C60" s="49" t="s">
        <v>110</v>
      </c>
      <c r="D60" s="52">
        <f>COUNTIF(C4:C54,"merge*")</f>
        <v>5</v>
      </c>
      <c r="E60" s="1"/>
      <c r="F60" s="28"/>
    </row>
    <row r="61" spans="1:6" x14ac:dyDescent="0.2">
      <c r="C61" s="49" t="s">
        <v>114</v>
      </c>
      <c r="D61" s="52">
        <f>COUNTIF(C4:C54,"*Waiver*")</f>
        <v>0</v>
      </c>
      <c r="E61" s="1"/>
      <c r="F61" s="28"/>
    </row>
    <row r="62" spans="1:6" x14ac:dyDescent="0.2">
      <c r="C62" s="49" t="s">
        <v>111</v>
      </c>
      <c r="D62" s="53">
        <f>COUNTIF(C4:C54,"subs* comp*")</f>
        <v>0</v>
      </c>
      <c r="E62" s="1"/>
      <c r="F62" s="28"/>
    </row>
    <row r="63" spans="1:6" x14ac:dyDescent="0.2">
      <c r="C63" s="49" t="s">
        <v>112</v>
      </c>
      <c r="D63" s="52">
        <f>COUNTIF(C4:C54,"suspend*")</f>
        <v>0</v>
      </c>
      <c r="E63" s="1"/>
      <c r="F63" s="28"/>
    </row>
    <row r="64" spans="1:6" ht="15.75" thickBot="1" x14ac:dyDescent="0.25">
      <c r="C64" s="50" t="s">
        <v>113</v>
      </c>
      <c r="D64" s="52">
        <f>COUNTIF(C4:C55,"in prog*")</f>
        <v>0</v>
      </c>
      <c r="E64" s="1"/>
      <c r="F64" s="28"/>
    </row>
    <row r="65" spans="3:5" ht="16.5" thickTop="1" thickBot="1" x14ac:dyDescent="0.25">
      <c r="C65" s="51" t="s">
        <v>117</v>
      </c>
      <c r="D65" s="54">
        <f>SUM(D58:D64)</f>
        <v>46</v>
      </c>
      <c r="E65" s="1"/>
    </row>
    <row r="66" spans="3:5" x14ac:dyDescent="0.2">
      <c r="C66" s="1"/>
      <c r="D66" s="45">
        <f>(SUM(D62:D64)/D65)</f>
        <v>0</v>
      </c>
      <c r="E66" s="1" t="s">
        <v>118</v>
      </c>
    </row>
  </sheetData>
  <sheetProtection selectLockedCells="1"/>
  <sortState ref="A2:F60">
    <sortCondition ref="A40"/>
  </sortState>
  <pageMargins left="0.25" right="0.25" top="0.75" bottom="0.25" header="0.3" footer="0"/>
  <pageSetup scale="86" orientation="landscape" r:id="rId1"/>
  <headerFooter>
    <oddHeader>&amp;L&amp;G</oddHeader>
  </headerFooter>
  <rowBreaks count="2" manualBreakCount="2">
    <brk id="21" max="16383" man="1"/>
    <brk id="4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Phase 3 original</vt:lpstr>
      <vt:lpstr>Phase 3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 Ripstein</dc:creator>
  <cp:lastModifiedBy>Kim Fraim</cp:lastModifiedBy>
  <cp:lastPrinted>2017-07-06T19:45:48Z</cp:lastPrinted>
  <dcterms:created xsi:type="dcterms:W3CDTF">2014-09-09T13:29:03Z</dcterms:created>
  <dcterms:modified xsi:type="dcterms:W3CDTF">2018-11-05T17:38:35Z</dcterms:modified>
</cp:coreProperties>
</file>