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R:\health_care\medicaid\redesign\progress_updates\docs\"/>
    </mc:Choice>
  </mc:AlternateContent>
  <xr:revisionPtr revIDLastSave="0" documentId="8_{DC3CBDBC-ED01-4136-9630-921DE6A8ED75}" xr6:coauthVersionLast="31" xr6:coauthVersionMax="31" xr10:uidLastSave="{00000000-0000-0000-0000-000000000000}"/>
  <bookViews>
    <workbookView xWindow="0" yWindow="0" windowWidth="21570" windowHeight="7950" tabRatio="770" firstSheet="1" activeTab="1" xr2:uid="{00000000-000D-0000-FFFF-FFFF00000000}"/>
  </bookViews>
  <sheets>
    <sheet name="Phase 4 original" sheetId="10" state="hidden" r:id="rId1"/>
    <sheet name="Phase 4" sheetId="1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1" l="1"/>
  <c r="C4" i="11" l="1"/>
  <c r="C5" i="11"/>
  <c r="C6" i="11"/>
  <c r="C8" i="11"/>
  <c r="C9" i="11"/>
  <c r="C13" i="11"/>
  <c r="C14" i="11"/>
  <c r="C16" i="11"/>
  <c r="C19" i="11"/>
  <c r="C20" i="11"/>
  <c r="C21" i="11"/>
  <c r="C23" i="11"/>
  <c r="C27" i="11"/>
  <c r="C29" i="11"/>
  <c r="C30" i="11"/>
  <c r="C31" i="11"/>
  <c r="C33" i="11"/>
  <c r="C34" i="11"/>
  <c r="C35" i="11"/>
  <c r="C36" i="11"/>
  <c r="C37" i="11"/>
  <c r="C38" i="11"/>
  <c r="C41" i="11"/>
  <c r="C42" i="11"/>
  <c r="C43" i="11"/>
  <c r="C44" i="11"/>
  <c r="D53" i="11" l="1"/>
  <c r="D54" i="11"/>
  <c r="D48" i="11"/>
  <c r="D49" i="11"/>
  <c r="D51" i="11"/>
  <c r="D52" i="11"/>
  <c r="D50" i="11"/>
  <c r="D55" i="11" l="1"/>
  <c r="D56" i="11" s="1"/>
</calcChain>
</file>

<file path=xl/sharedStrings.xml><?xml version="1.0" encoding="utf-8"?>
<sst xmlns="http://schemas.openxmlformats.org/spreadsheetml/2006/main" count="293" uniqueCount="147">
  <si>
    <t>Gold STAMP Program to Reduce Pressure Ulcers</t>
  </si>
  <si>
    <t>Improve Fair Hearing Process</t>
  </si>
  <si>
    <t>Promote Hepatitis C Care and Treatment through Service Integration:  Health Home Expansion</t>
  </si>
  <si>
    <t>Completed</t>
  </si>
  <si>
    <t>Expand and improve independent senior housing opportunities</t>
  </si>
  <si>
    <t>Suspended</t>
  </si>
  <si>
    <t>Cancelled</t>
  </si>
  <si>
    <t>In Progress</t>
  </si>
  <si>
    <t>Status</t>
  </si>
  <si>
    <t>Date Completed</t>
  </si>
  <si>
    <t xml:space="preserve">Division Lead </t>
  </si>
  <si>
    <t>Team Lead</t>
  </si>
  <si>
    <t>MRT 
Project #</t>
  </si>
  <si>
    <t>Judy Arnold</t>
  </si>
  <si>
    <t>OMH</t>
  </si>
  <si>
    <t>Bob Myers</t>
  </si>
  <si>
    <t>Division of Long Term Care</t>
  </si>
  <si>
    <t>Mark Kissinger</t>
  </si>
  <si>
    <t>Ira Feldman</t>
  </si>
  <si>
    <t>OMIG</t>
  </si>
  <si>
    <t>Catch-All Workplan</t>
  </si>
  <si>
    <t>Jackie Pappalardi</t>
  </si>
  <si>
    <t>DPDM</t>
  </si>
  <si>
    <t>Greg Allen</t>
  </si>
  <si>
    <t>Carol Lindley</t>
  </si>
  <si>
    <t>OPCHSM</t>
  </si>
  <si>
    <t xml:space="preserve">Cancelled </t>
  </si>
  <si>
    <t xml:space="preserve">Completed </t>
  </si>
  <si>
    <t xml:space="preserve">Merged </t>
  </si>
  <si>
    <t>Substantively complete</t>
  </si>
  <si>
    <t>Included in MRT Waiver</t>
  </si>
  <si>
    <t>Total</t>
  </si>
  <si>
    <t>May 2014</t>
  </si>
  <si>
    <t>Remain open</t>
  </si>
  <si>
    <t>MRT     Project #</t>
  </si>
  <si>
    <t>October 2014</t>
  </si>
  <si>
    <t>Division of Nursing Homes and ICF/IID Surveillance, Center for Health Care Provider Services and Oversight</t>
  </si>
  <si>
    <t xml:space="preserve"> Population Health Improvement Program (PHIP)</t>
  </si>
  <si>
    <t>Lisa Ullman, Alejandra Diaz</t>
  </si>
  <si>
    <t xml:space="preserve">Division of Long Term Care </t>
  </si>
  <si>
    <t>Hope Plavin Margaret Willard</t>
  </si>
  <si>
    <t xml:space="preserve">Foster Care Readiness to Transition to Managed Care  </t>
  </si>
  <si>
    <t>OHIP and OCFS</t>
  </si>
  <si>
    <t xml:space="preserve"> Program Integrity - FAS for SE Income Reviews</t>
  </si>
  <si>
    <t>DEMI</t>
  </si>
  <si>
    <t>Diane Farrell</t>
  </si>
  <si>
    <t>Basic Health Program</t>
  </si>
  <si>
    <t>Supportive Housing</t>
  </si>
  <si>
    <t>Olmstead Subsidy Program</t>
  </si>
  <si>
    <t xml:space="preserve">Mark Kissinger, Rebecca Corso, Denard Cummings, Emily Engel                                                                                                  </t>
  </si>
  <si>
    <t xml:space="preserve">MRT Housing Tracking and Reporting System </t>
  </si>
  <si>
    <t>MRT Evaluation Project</t>
  </si>
  <si>
    <t xml:space="preserve">Special-Needs Assisted Living Program (SN-APLS)  </t>
  </si>
  <si>
    <t xml:space="preserve"> Access to Homes </t>
  </si>
  <si>
    <t xml:space="preserve">Mark Kissinger, Rebecca Corso, Denard Cummings                                                                                               </t>
  </si>
  <si>
    <t xml:space="preserve">Liz Misa, Mark Kissinger, Rebecca Corso </t>
  </si>
  <si>
    <t xml:space="preserve">Denard Cummings, Emily Engel     </t>
  </si>
  <si>
    <t>Basic Benifit</t>
  </si>
  <si>
    <t>Topical Oxygen Wound Therapy (TOWT)</t>
  </si>
  <si>
    <t>Ron Bass and Connie Donohue</t>
  </si>
  <si>
    <t xml:space="preserve">  Eliminate Coverage of Viscosupplementation of the Knee for Osteoarthritis  </t>
  </si>
  <si>
    <t>Greg Allen/Division of Program Development and Management</t>
  </si>
  <si>
    <t>Tobacco Cessation by Dentists</t>
  </si>
  <si>
    <t>Health Disparities</t>
  </si>
  <si>
    <t>Office of Public Health</t>
  </si>
  <si>
    <t>Behavioral Health</t>
  </si>
  <si>
    <t>Facilitating the Transition of BH Services for Adults and Kids into Managed Care</t>
  </si>
  <si>
    <t>Gary Weiskopf</t>
  </si>
  <si>
    <t xml:space="preserve"> Integration of Behavioral and Physical Health (Payment Increases for Integrated Clinic Care and Collaborative Care)</t>
  </si>
  <si>
    <t>DOH</t>
  </si>
  <si>
    <t xml:space="preserve"> (OMH) Keith McCarthy, (DOH) Lana Earle, (OASAS) Trisha Schell-Guy</t>
  </si>
  <si>
    <t>Targeted Vital Access Provider (VAP) program to preserve critical access to behavioral health inpatient and article 31 freestanding clinic services</t>
  </si>
  <si>
    <t>Bob Blaauw</t>
  </si>
  <si>
    <t>OASAS Residential Restructuring</t>
  </si>
  <si>
    <t>Office of Alcohol and Substance Abuse Services</t>
  </si>
  <si>
    <t>Robert Kent</t>
  </si>
  <si>
    <t xml:space="preserve"> Health Home Plus for Assisted Outpatient Treatment (AOT)</t>
  </si>
  <si>
    <t>Doug Ruderman</t>
  </si>
  <si>
    <t>Funding New HARP HCBS Services</t>
  </si>
  <si>
    <t>OHM/OASAS</t>
  </si>
  <si>
    <t>Pharmacy</t>
  </si>
  <si>
    <t>Antiretroviral (ARV) Supplemental Rebates (SR) associated with the Ending AIDS Epidemic Initiative</t>
  </si>
  <si>
    <t>Tony Merola</t>
  </si>
  <si>
    <t xml:space="preserve"> Prior Authorization for Non-Medically Accepted Indications for Prescription Drugs</t>
  </si>
  <si>
    <t xml:space="preserve"> Align Pharmacy Copayments with Plan formularies </t>
  </si>
  <si>
    <t>Janet Zachary-Elkind</t>
  </si>
  <si>
    <t>Monica Toohey</t>
  </si>
  <si>
    <t xml:space="preserve">Align statewide Drug Utilization Review (DUR) programs by expanding  point of sale clinical pharmacy editing in managed care plans (MCP) </t>
  </si>
  <si>
    <t xml:space="preserve">Tighten Early Fill Edit </t>
  </si>
  <si>
    <t>Eliminate ePrescribing Incentive Program</t>
  </si>
  <si>
    <t>Inappropriate Reserve Bed Payments</t>
  </si>
  <si>
    <t>Kevin Ryan</t>
  </si>
  <si>
    <t>Mary Kay Delgiacco</t>
  </si>
  <si>
    <t xml:space="preserve"> OPWDD inappropriate services included in Rate    </t>
  </si>
  <si>
    <t>Rx claims paid by Medicaid and Medicare</t>
  </si>
  <si>
    <t xml:space="preserve"> Denied Claims Project</t>
  </si>
  <si>
    <t>UMASS County Demonstration</t>
  </si>
  <si>
    <t>Phase 4</t>
  </si>
  <si>
    <t>Lana Earle            Anna Dan</t>
  </si>
  <si>
    <t>January 2015</t>
  </si>
  <si>
    <t>February 2015</t>
  </si>
  <si>
    <t>Project/Task Description</t>
  </si>
  <si>
    <t>March 2015</t>
  </si>
  <si>
    <t>Social Determinants of Health</t>
  </si>
  <si>
    <t>Gus Birkhead</t>
  </si>
  <si>
    <t>May 2015</t>
  </si>
  <si>
    <t>7001</t>
  </si>
  <si>
    <t>7003</t>
  </si>
  <si>
    <t>7004</t>
  </si>
  <si>
    <t>7005</t>
  </si>
  <si>
    <t>7006</t>
  </si>
  <si>
    <t>7101</t>
  </si>
  <si>
    <t>7102</t>
  </si>
  <si>
    <t>7103</t>
  </si>
  <si>
    <t>7105</t>
  </si>
  <si>
    <t>7106</t>
  </si>
  <si>
    <t>7201</t>
  </si>
  <si>
    <t>7202</t>
  </si>
  <si>
    <t>7203</t>
  </si>
  <si>
    <t>7301</t>
  </si>
  <si>
    <t>7302</t>
  </si>
  <si>
    <t>7401</t>
  </si>
  <si>
    <t>7402</t>
  </si>
  <si>
    <t>7403</t>
  </si>
  <si>
    <t>7404</t>
  </si>
  <si>
    <t>7405</t>
  </si>
  <si>
    <t>7406</t>
  </si>
  <si>
    <t>7501</t>
  </si>
  <si>
    <t>7502</t>
  </si>
  <si>
    <t>7503</t>
  </si>
  <si>
    <t>7504</t>
  </si>
  <si>
    <t>7505</t>
  </si>
  <si>
    <t>7506</t>
  </si>
  <si>
    <t>7601</t>
  </si>
  <si>
    <t>7602</t>
  </si>
  <si>
    <t>7603</t>
  </si>
  <si>
    <t>7604</t>
  </si>
  <si>
    <t>7605</t>
  </si>
  <si>
    <t>7104</t>
  </si>
  <si>
    <t>7007</t>
  </si>
  <si>
    <t xml:space="preserve">Preschool/School Supportive Health Services (SSHSP) Cost Study and Certified Public Expenditure (CPE) Implementation - NYCDOE </t>
  </si>
  <si>
    <t>Constance Donohue, Cris Carter</t>
  </si>
  <si>
    <t>Merged #8101</t>
  </si>
  <si>
    <t>MRT Phase 4 Project Status</t>
  </si>
  <si>
    <t xml:space="preserve">        Project/Task Description</t>
  </si>
  <si>
    <t>April 2016</t>
  </si>
  <si>
    <t>Merge #10002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</si>
</sst>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0" fontId="5" fillId="0" borderId="0" xfId="0" applyFont="1"/>
    <xf numFmtId="49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10" fontId="6" fillId="0" borderId="0" xfId="3" applyNumberFormat="1" applyFont="1" applyProtection="1"/>
    <xf numFmtId="0" fontId="6" fillId="0" borderId="4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right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2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5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vertical="center"/>
      <protection locked="0"/>
    </xf>
    <xf numFmtId="0" fontId="9" fillId="3" borderId="16" xfId="0" applyFont="1" applyFill="1" applyBorder="1" applyAlignment="1" applyProtection="1">
      <alignment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horizontal="center"/>
    </xf>
  </cellXfs>
  <cellStyles count="4">
    <cellStyle name="Normal" xfId="0" builtinId="0"/>
    <cellStyle name="Normal 2" xfId="1" xr:uid="{00000000-0005-0000-0000-000001000000}"/>
    <cellStyle name="Normal 3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showRuler="0" zoomScaleNormal="100" workbookViewId="0"/>
  </sheetViews>
  <sheetFormatPr defaultRowHeight="30" customHeight="1" x14ac:dyDescent="0.2"/>
  <cols>
    <col min="1" max="1" width="10.140625" style="46" bestFit="1" customWidth="1"/>
    <col min="2" max="2" width="49.85546875" style="44" customWidth="1"/>
    <col min="3" max="3" width="11.5703125" style="51" bestFit="1" customWidth="1"/>
    <col min="4" max="4" width="12.5703125" style="50" customWidth="1"/>
    <col min="5" max="5" width="22.5703125" style="51" customWidth="1"/>
    <col min="6" max="6" width="20.140625" style="44" customWidth="1"/>
    <col min="7" max="7" width="20" style="4" customWidth="1"/>
    <col min="8" max="16384" width="9.140625" style="4"/>
  </cols>
  <sheetData>
    <row r="1" spans="1:6" s="23" customFormat="1" ht="30" customHeight="1" x14ac:dyDescent="0.25">
      <c r="A1" s="5" t="s">
        <v>12</v>
      </c>
      <c r="B1" s="30" t="s">
        <v>101</v>
      </c>
      <c r="C1" s="31" t="s">
        <v>8</v>
      </c>
      <c r="D1" s="5" t="s">
        <v>9</v>
      </c>
      <c r="E1" s="32" t="s">
        <v>10</v>
      </c>
      <c r="F1" s="32" t="s">
        <v>11</v>
      </c>
    </row>
    <row r="2" spans="1:6" s="23" customFormat="1" ht="14.25" customHeight="1" x14ac:dyDescent="0.25">
      <c r="A2" s="5"/>
      <c r="B2" s="30"/>
      <c r="C2" s="31"/>
      <c r="D2" s="5"/>
      <c r="E2" s="32"/>
      <c r="F2" s="32"/>
    </row>
    <row r="3" spans="1:6" s="14" customFormat="1" ht="15" x14ac:dyDescent="0.25">
      <c r="A3" s="18"/>
      <c r="B3" s="63" t="s">
        <v>20</v>
      </c>
      <c r="C3" s="19"/>
      <c r="D3" s="20"/>
      <c r="E3" s="21"/>
      <c r="F3" s="21"/>
    </row>
    <row r="4" spans="1:6" ht="85.5" x14ac:dyDescent="0.2">
      <c r="A4" s="5" t="s">
        <v>106</v>
      </c>
      <c r="B4" s="7" t="s">
        <v>0</v>
      </c>
      <c r="C4" s="36" t="s">
        <v>3</v>
      </c>
      <c r="D4" s="15" t="s">
        <v>102</v>
      </c>
      <c r="E4" s="37" t="s">
        <v>36</v>
      </c>
      <c r="F4" s="37" t="s">
        <v>21</v>
      </c>
    </row>
    <row r="5" spans="1:6" s="14" customFormat="1" ht="30" customHeight="1" x14ac:dyDescent="0.25">
      <c r="A5" s="9">
        <v>7002</v>
      </c>
      <c r="B5" s="6" t="s">
        <v>37</v>
      </c>
      <c r="C5" s="36" t="s">
        <v>3</v>
      </c>
      <c r="D5" s="81"/>
      <c r="E5" s="82" t="s">
        <v>25</v>
      </c>
      <c r="F5" s="37" t="s">
        <v>38</v>
      </c>
    </row>
    <row r="6" spans="1:6" s="14" customFormat="1" ht="30" customHeight="1" x14ac:dyDescent="0.25">
      <c r="A6" s="5" t="s">
        <v>107</v>
      </c>
      <c r="B6" s="7" t="s">
        <v>1</v>
      </c>
      <c r="C6" s="36" t="s">
        <v>3</v>
      </c>
      <c r="D6" s="15" t="s">
        <v>105</v>
      </c>
      <c r="E6" s="38" t="s">
        <v>39</v>
      </c>
      <c r="F6" s="37" t="s">
        <v>40</v>
      </c>
    </row>
    <row r="7" spans="1:6" s="14" customFormat="1" ht="30" customHeight="1" x14ac:dyDescent="0.25">
      <c r="A7" s="5" t="s">
        <v>108</v>
      </c>
      <c r="B7" s="22" t="s">
        <v>41</v>
      </c>
      <c r="C7" s="33" t="s">
        <v>7</v>
      </c>
      <c r="D7" s="16"/>
      <c r="E7" s="34" t="s">
        <v>42</v>
      </c>
      <c r="F7" s="34" t="s">
        <v>98</v>
      </c>
    </row>
    <row r="8" spans="1:6" s="14" customFormat="1" ht="30" customHeight="1" x14ac:dyDescent="0.25">
      <c r="A8" s="5" t="s">
        <v>109</v>
      </c>
      <c r="B8" s="7" t="s">
        <v>43</v>
      </c>
      <c r="C8" s="36" t="s">
        <v>3</v>
      </c>
      <c r="D8" s="15"/>
      <c r="E8" s="37" t="s">
        <v>44</v>
      </c>
      <c r="F8" s="37" t="s">
        <v>45</v>
      </c>
    </row>
    <row r="9" spans="1:6" s="14" customFormat="1" ht="30" customHeight="1" x14ac:dyDescent="0.25">
      <c r="A9" s="5" t="s">
        <v>110</v>
      </c>
      <c r="B9" s="7" t="s">
        <v>46</v>
      </c>
      <c r="C9" s="36" t="s">
        <v>3</v>
      </c>
      <c r="D9" s="15"/>
      <c r="E9" s="37" t="s">
        <v>44</v>
      </c>
      <c r="F9" s="37" t="s">
        <v>13</v>
      </c>
    </row>
    <row r="10" spans="1:6" s="14" customFormat="1" ht="42.75" x14ac:dyDescent="0.25">
      <c r="A10" s="5" t="s">
        <v>139</v>
      </c>
      <c r="B10" s="22" t="s">
        <v>140</v>
      </c>
      <c r="C10" s="33" t="s">
        <v>7</v>
      </c>
      <c r="D10" s="16"/>
      <c r="E10" s="34" t="s">
        <v>22</v>
      </c>
      <c r="F10" s="34" t="s">
        <v>141</v>
      </c>
    </row>
    <row r="11" spans="1:6" s="14" customFormat="1" ht="30" customHeight="1" x14ac:dyDescent="0.25">
      <c r="A11" s="18"/>
      <c r="B11" s="63" t="s">
        <v>47</v>
      </c>
      <c r="C11" s="19"/>
      <c r="D11" s="20"/>
      <c r="E11" s="21"/>
      <c r="F11" s="21"/>
    </row>
    <row r="12" spans="1:6" s="14" customFormat="1" ht="57" x14ac:dyDescent="0.25">
      <c r="A12" s="5" t="s">
        <v>111</v>
      </c>
      <c r="B12" s="10" t="s">
        <v>48</v>
      </c>
      <c r="C12" s="33" t="s">
        <v>7</v>
      </c>
      <c r="D12" s="16"/>
      <c r="E12" s="35"/>
      <c r="F12" s="34" t="s">
        <v>49</v>
      </c>
    </row>
    <row r="13" spans="1:6" s="14" customFormat="1" ht="57" x14ac:dyDescent="0.25">
      <c r="A13" s="5" t="s">
        <v>112</v>
      </c>
      <c r="B13" s="7" t="s">
        <v>50</v>
      </c>
      <c r="C13" s="36" t="s">
        <v>6</v>
      </c>
      <c r="D13" s="15"/>
      <c r="E13" s="38"/>
      <c r="F13" s="37" t="s">
        <v>49</v>
      </c>
    </row>
    <row r="14" spans="1:6" s="14" customFormat="1" ht="57" x14ac:dyDescent="0.25">
      <c r="A14" s="5" t="s">
        <v>113</v>
      </c>
      <c r="B14" s="7" t="s">
        <v>51</v>
      </c>
      <c r="C14" s="36" t="s">
        <v>3</v>
      </c>
      <c r="D14" s="15" t="s">
        <v>145</v>
      </c>
      <c r="E14" s="37"/>
      <c r="F14" s="37" t="s">
        <v>49</v>
      </c>
    </row>
    <row r="15" spans="1:6" s="14" customFormat="1" ht="42.75" x14ac:dyDescent="0.25">
      <c r="A15" s="5" t="s">
        <v>138</v>
      </c>
      <c r="B15" s="22" t="s">
        <v>52</v>
      </c>
      <c r="C15" s="33" t="s">
        <v>7</v>
      </c>
      <c r="D15" s="16"/>
      <c r="E15" s="34"/>
      <c r="F15" s="34" t="s">
        <v>54</v>
      </c>
    </row>
    <row r="16" spans="1:6" s="14" customFormat="1" ht="42.75" x14ac:dyDescent="0.25">
      <c r="A16" s="5" t="s">
        <v>114</v>
      </c>
      <c r="B16" s="7" t="s">
        <v>53</v>
      </c>
      <c r="C16" s="36" t="s">
        <v>3</v>
      </c>
      <c r="D16" s="15"/>
      <c r="E16" s="37" t="s">
        <v>55</v>
      </c>
      <c r="F16" s="37" t="s">
        <v>56</v>
      </c>
    </row>
    <row r="17" spans="1:6" s="14" customFormat="1" ht="30" customHeight="1" x14ac:dyDescent="0.25">
      <c r="A17" s="5" t="s">
        <v>115</v>
      </c>
      <c r="B17" s="22" t="s">
        <v>4</v>
      </c>
      <c r="C17" s="33" t="s">
        <v>7</v>
      </c>
      <c r="D17" s="16"/>
      <c r="E17" s="34" t="s">
        <v>16</v>
      </c>
      <c r="F17" s="34" t="s">
        <v>17</v>
      </c>
    </row>
    <row r="18" spans="1:6" s="14" customFormat="1" ht="30" customHeight="1" x14ac:dyDescent="0.25">
      <c r="A18" s="18"/>
      <c r="B18" s="63" t="s">
        <v>57</v>
      </c>
      <c r="C18" s="19"/>
      <c r="D18" s="20"/>
      <c r="E18" s="21"/>
      <c r="F18" s="21"/>
    </row>
    <row r="19" spans="1:6" s="14" customFormat="1" ht="42.75" x14ac:dyDescent="0.25">
      <c r="A19" s="5" t="s">
        <v>116</v>
      </c>
      <c r="B19" s="73" t="s">
        <v>58</v>
      </c>
      <c r="C19" s="76" t="s">
        <v>5</v>
      </c>
      <c r="D19" s="74"/>
      <c r="E19" s="75" t="s">
        <v>61</v>
      </c>
      <c r="F19" s="75" t="s">
        <v>59</v>
      </c>
    </row>
    <row r="20" spans="1:6" s="14" customFormat="1" ht="42.75" x14ac:dyDescent="0.25">
      <c r="A20" s="5" t="s">
        <v>117</v>
      </c>
      <c r="B20" s="7" t="s">
        <v>60</v>
      </c>
      <c r="C20" s="36" t="s">
        <v>3</v>
      </c>
      <c r="D20" s="15" t="s">
        <v>100</v>
      </c>
      <c r="E20" s="37" t="s">
        <v>61</v>
      </c>
      <c r="F20" s="37" t="s">
        <v>59</v>
      </c>
    </row>
    <row r="21" spans="1:6" s="14" customFormat="1" ht="42.75" x14ac:dyDescent="0.25">
      <c r="A21" s="5" t="s">
        <v>118</v>
      </c>
      <c r="B21" s="7" t="s">
        <v>62</v>
      </c>
      <c r="C21" s="36" t="s">
        <v>3</v>
      </c>
      <c r="D21" s="15" t="s">
        <v>100</v>
      </c>
      <c r="E21" s="37" t="s">
        <v>61</v>
      </c>
      <c r="F21" s="37" t="s">
        <v>59</v>
      </c>
    </row>
    <row r="22" spans="1:6" s="14" customFormat="1" ht="30" customHeight="1" x14ac:dyDescent="0.25">
      <c r="A22" s="18"/>
      <c r="B22" s="63" t="s">
        <v>63</v>
      </c>
      <c r="C22" s="19"/>
      <c r="D22" s="20"/>
      <c r="E22" s="21"/>
      <c r="F22" s="21"/>
    </row>
    <row r="23" spans="1:6" s="14" customFormat="1" ht="30" customHeight="1" x14ac:dyDescent="0.25">
      <c r="A23" s="5" t="s">
        <v>119</v>
      </c>
      <c r="B23" s="7" t="s">
        <v>2</v>
      </c>
      <c r="C23" s="36" t="s">
        <v>6</v>
      </c>
      <c r="D23" s="15"/>
      <c r="E23" s="37" t="s">
        <v>64</v>
      </c>
      <c r="F23" s="37" t="s">
        <v>18</v>
      </c>
    </row>
    <row r="24" spans="1:6" s="14" customFormat="1" ht="30" customHeight="1" x14ac:dyDescent="0.25">
      <c r="A24" s="5" t="s">
        <v>120</v>
      </c>
      <c r="B24" s="7" t="s">
        <v>103</v>
      </c>
      <c r="C24" s="36" t="s">
        <v>3</v>
      </c>
      <c r="D24" s="15"/>
      <c r="E24" s="37" t="s">
        <v>64</v>
      </c>
      <c r="F24" s="37" t="s">
        <v>104</v>
      </c>
    </row>
    <row r="25" spans="1:6" s="14" customFormat="1" ht="30" customHeight="1" x14ac:dyDescent="0.25">
      <c r="A25" s="18"/>
      <c r="B25" s="63" t="s">
        <v>65</v>
      </c>
      <c r="C25" s="19"/>
      <c r="D25" s="20"/>
      <c r="E25" s="21"/>
      <c r="F25" s="21"/>
    </row>
    <row r="26" spans="1:6" s="14" customFormat="1" ht="30" customHeight="1" x14ac:dyDescent="0.25">
      <c r="A26" s="5" t="s">
        <v>121</v>
      </c>
      <c r="B26" s="22" t="s">
        <v>66</v>
      </c>
      <c r="C26" s="33" t="s">
        <v>7</v>
      </c>
      <c r="D26" s="16"/>
      <c r="E26" s="34" t="s">
        <v>14</v>
      </c>
      <c r="F26" s="34" t="s">
        <v>67</v>
      </c>
    </row>
    <row r="27" spans="1:6" s="14" customFormat="1" ht="71.25" x14ac:dyDescent="0.25">
      <c r="A27" s="5" t="s">
        <v>122</v>
      </c>
      <c r="B27" s="7" t="s">
        <v>68</v>
      </c>
      <c r="C27" s="36" t="s">
        <v>3</v>
      </c>
      <c r="D27" s="15"/>
      <c r="E27" s="37" t="s">
        <v>69</v>
      </c>
      <c r="F27" s="37" t="s">
        <v>70</v>
      </c>
    </row>
    <row r="28" spans="1:6" s="14" customFormat="1" ht="42.75" x14ac:dyDescent="0.25">
      <c r="A28" s="5" t="s">
        <v>123</v>
      </c>
      <c r="B28" s="22" t="s">
        <v>71</v>
      </c>
      <c r="C28" s="33" t="s">
        <v>7</v>
      </c>
      <c r="D28" s="16"/>
      <c r="E28" s="34" t="s">
        <v>14</v>
      </c>
      <c r="F28" s="34" t="s">
        <v>72</v>
      </c>
    </row>
    <row r="29" spans="1:6" s="14" customFormat="1" ht="42.75" x14ac:dyDescent="0.25">
      <c r="A29" s="5" t="s">
        <v>124</v>
      </c>
      <c r="B29" s="22" t="s">
        <v>73</v>
      </c>
      <c r="C29" s="33" t="s">
        <v>7</v>
      </c>
      <c r="D29" s="16"/>
      <c r="E29" s="34" t="s">
        <v>74</v>
      </c>
      <c r="F29" s="34" t="s">
        <v>75</v>
      </c>
    </row>
    <row r="30" spans="1:6" s="39" customFormat="1" ht="30" customHeight="1" x14ac:dyDescent="0.25">
      <c r="A30" s="5" t="s">
        <v>125</v>
      </c>
      <c r="B30" s="7" t="s">
        <v>76</v>
      </c>
      <c r="C30" s="36" t="s">
        <v>3</v>
      </c>
      <c r="D30" s="15" t="s">
        <v>100</v>
      </c>
      <c r="E30" s="38" t="s">
        <v>14</v>
      </c>
      <c r="F30" s="38" t="s">
        <v>77</v>
      </c>
    </row>
    <row r="31" spans="1:6" s="14" customFormat="1" ht="30" customHeight="1" x14ac:dyDescent="0.25">
      <c r="A31" s="5" t="s">
        <v>126</v>
      </c>
      <c r="B31" s="7" t="s">
        <v>78</v>
      </c>
      <c r="C31" s="36" t="s">
        <v>3</v>
      </c>
      <c r="D31" s="15" t="s">
        <v>145</v>
      </c>
      <c r="E31" s="38" t="s">
        <v>79</v>
      </c>
      <c r="F31" s="38" t="s">
        <v>15</v>
      </c>
    </row>
    <row r="32" spans="1:6" s="14" customFormat="1" ht="30" customHeight="1" x14ac:dyDescent="0.25">
      <c r="A32" s="18"/>
      <c r="B32" s="63" t="s">
        <v>80</v>
      </c>
      <c r="C32" s="19"/>
      <c r="D32" s="20"/>
      <c r="E32" s="21"/>
      <c r="F32" s="21"/>
    </row>
    <row r="33" spans="1:6" s="14" customFormat="1" ht="28.5" x14ac:dyDescent="0.25">
      <c r="A33" s="5" t="s">
        <v>127</v>
      </c>
      <c r="B33" s="8" t="s">
        <v>81</v>
      </c>
      <c r="C33" s="36" t="s">
        <v>142</v>
      </c>
      <c r="D33" s="15" t="s">
        <v>105</v>
      </c>
      <c r="E33" s="38" t="s">
        <v>23</v>
      </c>
      <c r="F33" s="38" t="s">
        <v>82</v>
      </c>
    </row>
    <row r="34" spans="1:6" s="14" customFormat="1" ht="30" customHeight="1" x14ac:dyDescent="0.25">
      <c r="A34" s="5" t="s">
        <v>128</v>
      </c>
      <c r="B34" s="7" t="s">
        <v>83</v>
      </c>
      <c r="C34" s="36" t="s">
        <v>3</v>
      </c>
      <c r="D34" s="15" t="s">
        <v>35</v>
      </c>
      <c r="E34" s="38" t="s">
        <v>23</v>
      </c>
      <c r="F34" s="38" t="s">
        <v>82</v>
      </c>
    </row>
    <row r="35" spans="1:6" s="14" customFormat="1" ht="30" customHeight="1" x14ac:dyDescent="0.25">
      <c r="A35" s="5" t="s">
        <v>129</v>
      </c>
      <c r="B35" s="7" t="s">
        <v>84</v>
      </c>
      <c r="C35" s="36" t="s">
        <v>3</v>
      </c>
      <c r="D35" s="15"/>
      <c r="E35" s="37" t="s">
        <v>85</v>
      </c>
      <c r="F35" s="37" t="s">
        <v>86</v>
      </c>
    </row>
    <row r="36" spans="1:6" s="14" customFormat="1" ht="42.75" x14ac:dyDescent="0.25">
      <c r="A36" s="5" t="s">
        <v>130</v>
      </c>
      <c r="B36" s="7" t="s">
        <v>87</v>
      </c>
      <c r="C36" s="36" t="s">
        <v>3</v>
      </c>
      <c r="D36" s="15" t="s">
        <v>35</v>
      </c>
      <c r="E36" s="37" t="s">
        <v>85</v>
      </c>
      <c r="F36" s="37" t="s">
        <v>86</v>
      </c>
    </row>
    <row r="37" spans="1:6" s="14" customFormat="1" ht="30" customHeight="1" x14ac:dyDescent="0.25">
      <c r="A37" s="5" t="s">
        <v>131</v>
      </c>
      <c r="B37" s="7" t="s">
        <v>88</v>
      </c>
      <c r="C37" s="36" t="s">
        <v>3</v>
      </c>
      <c r="D37" s="15" t="s">
        <v>99</v>
      </c>
      <c r="E37" s="37" t="s">
        <v>85</v>
      </c>
      <c r="F37" s="37" t="s">
        <v>86</v>
      </c>
    </row>
    <row r="38" spans="1:6" s="14" customFormat="1" ht="30" customHeight="1" x14ac:dyDescent="0.25">
      <c r="A38" s="5" t="s">
        <v>132</v>
      </c>
      <c r="B38" s="7" t="s">
        <v>89</v>
      </c>
      <c r="C38" s="36" t="s">
        <v>3</v>
      </c>
      <c r="D38" s="15" t="s">
        <v>32</v>
      </c>
      <c r="E38" s="37" t="s">
        <v>22</v>
      </c>
      <c r="F38" s="37" t="s">
        <v>24</v>
      </c>
    </row>
    <row r="39" spans="1:6" s="14" customFormat="1" ht="30" customHeight="1" x14ac:dyDescent="0.25">
      <c r="A39" s="18"/>
      <c r="B39" s="63" t="s">
        <v>19</v>
      </c>
      <c r="C39" s="19"/>
      <c r="D39" s="20"/>
      <c r="E39" s="21"/>
      <c r="F39" s="21"/>
    </row>
    <row r="40" spans="1:6" s="14" customFormat="1" ht="30" customHeight="1" x14ac:dyDescent="0.25">
      <c r="A40" s="5" t="s">
        <v>133</v>
      </c>
      <c r="B40" s="22" t="s">
        <v>90</v>
      </c>
      <c r="C40" s="33" t="s">
        <v>7</v>
      </c>
      <c r="D40" s="16"/>
      <c r="E40" s="34" t="s">
        <v>91</v>
      </c>
      <c r="F40" s="34" t="s">
        <v>92</v>
      </c>
    </row>
    <row r="41" spans="1:6" s="39" customFormat="1" ht="30" customHeight="1" x14ac:dyDescent="0.25">
      <c r="A41" s="5" t="s">
        <v>134</v>
      </c>
      <c r="B41" s="7" t="s">
        <v>93</v>
      </c>
      <c r="C41" s="36" t="s">
        <v>3</v>
      </c>
      <c r="D41" s="15"/>
      <c r="E41" s="37" t="s">
        <v>91</v>
      </c>
      <c r="F41" s="37" t="s">
        <v>92</v>
      </c>
    </row>
    <row r="42" spans="1:6" s="14" customFormat="1" ht="30" customHeight="1" x14ac:dyDescent="0.25">
      <c r="A42" s="5" t="s">
        <v>135</v>
      </c>
      <c r="B42" s="7" t="s">
        <v>94</v>
      </c>
      <c r="C42" s="36" t="s">
        <v>3</v>
      </c>
      <c r="D42" s="15"/>
      <c r="E42" s="37" t="s">
        <v>91</v>
      </c>
      <c r="F42" s="37" t="s">
        <v>92</v>
      </c>
    </row>
    <row r="43" spans="1:6" s="14" customFormat="1" ht="30" customHeight="1" x14ac:dyDescent="0.25">
      <c r="A43" s="5" t="s">
        <v>136</v>
      </c>
      <c r="B43" s="7" t="s">
        <v>95</v>
      </c>
      <c r="C43" s="36" t="s">
        <v>3</v>
      </c>
      <c r="D43" s="15"/>
      <c r="E43" s="37" t="s">
        <v>91</v>
      </c>
      <c r="F43" s="37" t="s">
        <v>92</v>
      </c>
    </row>
    <row r="44" spans="1:6" s="14" customFormat="1" ht="30" customHeight="1" x14ac:dyDescent="0.25">
      <c r="A44" s="5" t="s">
        <v>137</v>
      </c>
      <c r="B44" s="7" t="s">
        <v>96</v>
      </c>
      <c r="C44" s="36" t="s">
        <v>3</v>
      </c>
      <c r="D44" s="15"/>
      <c r="E44" s="37" t="s">
        <v>91</v>
      </c>
      <c r="F44" s="37" t="s">
        <v>92</v>
      </c>
    </row>
    <row r="45" spans="1:6" s="14" customFormat="1" ht="30" customHeight="1" x14ac:dyDescent="0.25">
      <c r="A45" s="40"/>
      <c r="B45" s="41"/>
      <c r="C45" s="41"/>
      <c r="D45" s="42"/>
      <c r="E45" s="43"/>
      <c r="F45" s="43"/>
    </row>
    <row r="46" spans="1:6" s="14" customFormat="1" ht="30" customHeight="1" x14ac:dyDescent="0.25">
      <c r="A46" s="40"/>
      <c r="B46" s="41"/>
      <c r="C46" s="41"/>
      <c r="D46" s="17"/>
      <c r="E46" s="44"/>
      <c r="F46" s="44"/>
    </row>
    <row r="47" spans="1:6" s="14" customFormat="1" ht="30" customHeight="1" x14ac:dyDescent="0.25">
      <c r="A47" s="40"/>
      <c r="B47" s="41"/>
      <c r="C47" s="41"/>
      <c r="D47" s="17"/>
      <c r="E47" s="44"/>
      <c r="F47" s="44"/>
    </row>
    <row r="48" spans="1:6" s="14" customFormat="1" ht="30" customHeight="1" x14ac:dyDescent="0.25">
      <c r="A48" s="40"/>
      <c r="B48" s="41"/>
      <c r="C48" s="41"/>
      <c r="D48" s="17"/>
      <c r="E48" s="44"/>
      <c r="F48" s="44"/>
    </row>
    <row r="49" spans="1:6" s="14" customFormat="1" ht="30" customHeight="1" x14ac:dyDescent="0.25">
      <c r="A49" s="40"/>
      <c r="B49" s="41"/>
      <c r="C49" s="45"/>
      <c r="D49" s="17"/>
      <c r="E49" s="51"/>
      <c r="F49" s="44"/>
    </row>
    <row r="50" spans="1:6" s="14" customFormat="1" ht="30" customHeight="1" x14ac:dyDescent="0.25">
      <c r="A50" s="40"/>
      <c r="B50" s="45"/>
      <c r="C50" s="48"/>
      <c r="D50" s="17"/>
      <c r="E50" s="52"/>
      <c r="F50" s="47"/>
    </row>
    <row r="51" spans="1:6" s="14" customFormat="1" ht="30" customHeight="1" x14ac:dyDescent="0.25">
      <c r="A51" s="40"/>
      <c r="B51" s="53"/>
      <c r="C51" s="48"/>
      <c r="D51" s="17"/>
      <c r="E51" s="52"/>
      <c r="F51" s="47"/>
    </row>
    <row r="52" spans="1:6" s="14" customFormat="1" ht="30" customHeight="1" x14ac:dyDescent="0.25">
      <c r="A52" s="40"/>
      <c r="B52" s="53"/>
      <c r="C52" s="48"/>
      <c r="D52" s="17"/>
      <c r="E52" s="52"/>
      <c r="F52" s="47"/>
    </row>
    <row r="53" spans="1:6" s="14" customFormat="1" ht="30" customHeight="1" x14ac:dyDescent="0.25">
      <c r="A53" s="40"/>
      <c r="B53" s="53"/>
      <c r="C53" s="48"/>
      <c r="D53" s="17"/>
      <c r="E53" s="52"/>
      <c r="F53" s="47"/>
    </row>
    <row r="54" spans="1:6" s="14" customFormat="1" ht="30" customHeight="1" x14ac:dyDescent="0.25">
      <c r="A54" s="40"/>
      <c r="B54" s="53"/>
      <c r="C54" s="48"/>
      <c r="D54" s="17"/>
      <c r="E54" s="52"/>
      <c r="F54" s="47"/>
    </row>
    <row r="55" spans="1:6" s="14" customFormat="1" ht="30" customHeight="1" x14ac:dyDescent="0.25">
      <c r="A55" s="40"/>
      <c r="B55" s="53"/>
      <c r="C55" s="48"/>
      <c r="D55" s="17"/>
      <c r="E55" s="52"/>
      <c r="F55" s="47"/>
    </row>
    <row r="56" spans="1:6" s="14" customFormat="1" ht="30" customHeight="1" x14ac:dyDescent="0.25">
      <c r="A56" s="40"/>
      <c r="B56" s="53"/>
      <c r="C56" s="48"/>
      <c r="D56" s="17"/>
      <c r="E56" s="52"/>
      <c r="F56" s="47"/>
    </row>
    <row r="57" spans="1:6" s="14" customFormat="1" ht="30" customHeight="1" x14ac:dyDescent="0.25">
      <c r="A57" s="40"/>
      <c r="B57" s="53"/>
      <c r="C57" s="48"/>
      <c r="D57" s="17"/>
      <c r="E57" s="44"/>
      <c r="F57" s="44"/>
    </row>
    <row r="58" spans="1:6" s="14" customFormat="1" ht="30" customHeight="1" x14ac:dyDescent="0.25">
      <c r="A58" s="40"/>
      <c r="B58" s="45"/>
      <c r="C58" s="48"/>
      <c r="D58" s="17"/>
      <c r="E58" s="44"/>
      <c r="F58" s="44"/>
    </row>
    <row r="59" spans="1:6" ht="30" customHeight="1" x14ac:dyDescent="0.2">
      <c r="A59" s="40"/>
      <c r="B59" s="45"/>
      <c r="C59" s="48"/>
      <c r="D59" s="17"/>
      <c r="E59" s="44"/>
    </row>
    <row r="60" spans="1:6" ht="30" customHeight="1" x14ac:dyDescent="0.2">
      <c r="A60" s="49"/>
      <c r="B60" s="41"/>
      <c r="C60" s="41"/>
    </row>
    <row r="61" spans="1:6" ht="30" customHeight="1" x14ac:dyDescent="0.2">
      <c r="A61" s="49"/>
      <c r="B61" s="41"/>
      <c r="C61" s="41"/>
    </row>
    <row r="62" spans="1:6" ht="30" customHeight="1" x14ac:dyDescent="0.2">
      <c r="A62" s="49"/>
      <c r="B62" s="41"/>
      <c r="C62" s="41"/>
    </row>
  </sheetData>
  <sheetProtection selectLockedCells="1"/>
  <pageMargins left="0.25" right="0.25" top="0.75" bottom="0.25" header="0.3" footer="0"/>
  <pageSetup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showGridLines="0" tabSelected="1" showRuler="0" view="pageLayout" zoomScale="130" zoomScaleNormal="100" zoomScalePageLayoutView="130" workbookViewId="0"/>
  </sheetViews>
  <sheetFormatPr defaultRowHeight="15" x14ac:dyDescent="0.2"/>
  <cols>
    <col min="1" max="1" width="9.140625" style="28"/>
    <col min="2" max="2" width="75.85546875" style="25" customWidth="1"/>
    <col min="3" max="3" width="23.42578125" style="58" bestFit="1" customWidth="1"/>
    <col min="4" max="4" width="10.140625" style="3" customWidth="1"/>
    <col min="5" max="5" width="13.5703125" style="27" bestFit="1" customWidth="1"/>
    <col min="6" max="6" width="28.42578125" style="27" customWidth="1"/>
    <col min="7" max="7" width="22.5703125" style="2" bestFit="1" customWidth="1"/>
    <col min="8" max="8" width="5.140625" style="2" bestFit="1" customWidth="1"/>
    <col min="9" max="16384" width="9.140625" style="2"/>
  </cols>
  <sheetData>
    <row r="1" spans="1:6" ht="26.25" customHeight="1" thickBot="1" x14ac:dyDescent="0.25">
      <c r="A1" s="77"/>
      <c r="B1" s="79" t="s">
        <v>143</v>
      </c>
      <c r="C1" s="78"/>
    </row>
    <row r="2" spans="1:6" s="13" customFormat="1" ht="30" customHeight="1" thickBot="1" x14ac:dyDescent="0.3">
      <c r="A2" s="68" t="s">
        <v>34</v>
      </c>
      <c r="B2" s="80" t="s">
        <v>144</v>
      </c>
      <c r="C2" s="69" t="s">
        <v>8</v>
      </c>
      <c r="D2" s="24"/>
      <c r="E2" s="24"/>
      <c r="F2" s="24"/>
    </row>
    <row r="3" spans="1:6" s="24" customFormat="1" ht="30" customHeight="1" x14ac:dyDescent="0.25">
      <c r="A3" s="26"/>
      <c r="B3" s="65" t="s">
        <v>20</v>
      </c>
      <c r="C3" s="66"/>
    </row>
    <row r="4" spans="1:6" ht="30" customHeight="1" x14ac:dyDescent="0.2">
      <c r="A4" s="5" t="s">
        <v>106</v>
      </c>
      <c r="B4" s="62" t="s">
        <v>0</v>
      </c>
      <c r="C4" s="57" t="str">
        <f>'Phase 4 original'!C4</f>
        <v>Completed</v>
      </c>
      <c r="D4" s="25"/>
      <c r="E4" s="25"/>
      <c r="F4" s="25"/>
    </row>
    <row r="5" spans="1:6" ht="30" customHeight="1" x14ac:dyDescent="0.2">
      <c r="A5" s="9">
        <v>7002</v>
      </c>
      <c r="B5" s="67" t="s">
        <v>37</v>
      </c>
      <c r="C5" s="72" t="str">
        <f>'Phase 4 original'!C5</f>
        <v>Completed</v>
      </c>
      <c r="D5" s="25"/>
      <c r="E5" s="25"/>
      <c r="F5" s="25"/>
    </row>
    <row r="6" spans="1:6" ht="30" customHeight="1" x14ac:dyDescent="0.2">
      <c r="A6" s="5" t="s">
        <v>107</v>
      </c>
      <c r="B6" s="62" t="s">
        <v>1</v>
      </c>
      <c r="C6" s="57" t="str">
        <f>'Phase 4 original'!C6</f>
        <v>Completed</v>
      </c>
      <c r="D6" s="25"/>
      <c r="E6" s="25"/>
      <c r="F6" s="25"/>
    </row>
    <row r="7" spans="1:6" ht="30" customHeight="1" x14ac:dyDescent="0.2">
      <c r="A7" s="5" t="s">
        <v>108</v>
      </c>
      <c r="B7" s="62" t="s">
        <v>41</v>
      </c>
      <c r="C7" s="57" t="s">
        <v>3</v>
      </c>
      <c r="D7" s="25"/>
      <c r="E7" s="25"/>
      <c r="F7" s="25"/>
    </row>
    <row r="8" spans="1:6" ht="30" customHeight="1" x14ac:dyDescent="0.2">
      <c r="A8" s="5" t="s">
        <v>109</v>
      </c>
      <c r="B8" s="62" t="s">
        <v>43</v>
      </c>
      <c r="C8" s="57" t="str">
        <f>'Phase 4 original'!C8</f>
        <v>Completed</v>
      </c>
      <c r="D8" s="25"/>
      <c r="E8" s="25"/>
      <c r="F8" s="25"/>
    </row>
    <row r="9" spans="1:6" ht="30" customHeight="1" x14ac:dyDescent="0.2">
      <c r="A9" s="5" t="s">
        <v>110</v>
      </c>
      <c r="B9" s="62" t="s">
        <v>46</v>
      </c>
      <c r="C9" s="57" t="str">
        <f>'Phase 4 original'!C9</f>
        <v>Completed</v>
      </c>
      <c r="D9" s="25"/>
      <c r="E9" s="25"/>
      <c r="F9" s="25"/>
    </row>
    <row r="10" spans="1:6" s="13" customFormat="1" ht="30" customHeight="1" x14ac:dyDescent="0.25">
      <c r="A10" s="5" t="s">
        <v>139</v>
      </c>
      <c r="B10" s="7" t="s">
        <v>140</v>
      </c>
      <c r="C10" s="83" t="s">
        <v>146</v>
      </c>
    </row>
    <row r="11" spans="1:6" ht="30" customHeight="1" x14ac:dyDescent="0.25">
      <c r="A11" s="18"/>
      <c r="B11" s="64" t="s">
        <v>47</v>
      </c>
      <c r="C11" s="66"/>
      <c r="D11" s="24"/>
      <c r="E11" s="24"/>
      <c r="F11" s="24"/>
    </row>
    <row r="12" spans="1:6" ht="30" customHeight="1" x14ac:dyDescent="0.2">
      <c r="A12" s="5" t="s">
        <v>111</v>
      </c>
      <c r="B12" s="12" t="s">
        <v>48</v>
      </c>
      <c r="C12" s="57" t="s">
        <v>3</v>
      </c>
      <c r="D12" s="2"/>
      <c r="E12" s="2"/>
      <c r="F12" s="2"/>
    </row>
    <row r="13" spans="1:6" ht="30" customHeight="1" x14ac:dyDescent="0.2">
      <c r="A13" s="5" t="s">
        <v>112</v>
      </c>
      <c r="B13" s="62" t="s">
        <v>50</v>
      </c>
      <c r="C13" s="57" t="str">
        <f>'Phase 4 original'!C13</f>
        <v>Cancelled</v>
      </c>
      <c r="D13" s="2"/>
      <c r="E13" s="2"/>
      <c r="F13" s="2"/>
    </row>
    <row r="14" spans="1:6" ht="30" customHeight="1" x14ac:dyDescent="0.2">
      <c r="A14" s="5" t="s">
        <v>113</v>
      </c>
      <c r="B14" s="62" t="s">
        <v>51</v>
      </c>
      <c r="C14" s="57" t="str">
        <f>'Phase 4 original'!C14</f>
        <v>Completed</v>
      </c>
      <c r="D14" s="2"/>
      <c r="E14" s="2"/>
      <c r="F14" s="2"/>
    </row>
    <row r="15" spans="1:6" ht="30" customHeight="1" x14ac:dyDescent="0.2">
      <c r="A15" s="5" t="s">
        <v>138</v>
      </c>
      <c r="B15" s="62" t="s">
        <v>52</v>
      </c>
      <c r="C15" s="57" t="s">
        <v>3</v>
      </c>
      <c r="D15" s="2"/>
      <c r="E15" s="2"/>
      <c r="F15" s="2"/>
    </row>
    <row r="16" spans="1:6" ht="30" customHeight="1" x14ac:dyDescent="0.2">
      <c r="A16" s="5" t="s">
        <v>114</v>
      </c>
      <c r="B16" s="62" t="s">
        <v>53</v>
      </c>
      <c r="C16" s="57" t="str">
        <f>'Phase 4 original'!C16</f>
        <v>Completed</v>
      </c>
      <c r="D16" s="2"/>
      <c r="E16" s="2"/>
      <c r="F16" s="2"/>
    </row>
    <row r="17" spans="1:6" s="13" customFormat="1" ht="30" customHeight="1" x14ac:dyDescent="0.25">
      <c r="A17" s="5" t="s">
        <v>115</v>
      </c>
      <c r="B17" s="62" t="s">
        <v>4</v>
      </c>
      <c r="C17" s="11" t="s">
        <v>3</v>
      </c>
      <c r="D17" s="2"/>
      <c r="E17" s="2"/>
      <c r="F17" s="2"/>
    </row>
    <row r="18" spans="1:6" ht="30" customHeight="1" x14ac:dyDescent="0.25">
      <c r="A18" s="18"/>
      <c r="B18" s="64" t="s">
        <v>57</v>
      </c>
      <c r="C18" s="66"/>
      <c r="D18" s="13"/>
      <c r="E18" s="13"/>
      <c r="F18" s="13"/>
    </row>
    <row r="19" spans="1:6" ht="30" customHeight="1" x14ac:dyDescent="0.2">
      <c r="A19" s="5" t="s">
        <v>116</v>
      </c>
      <c r="B19" s="62" t="s">
        <v>58</v>
      </c>
      <c r="C19" s="11" t="str">
        <f>'Phase 4 original'!C19</f>
        <v>Suspended</v>
      </c>
      <c r="D19" s="2"/>
      <c r="E19" s="2"/>
      <c r="F19" s="2"/>
    </row>
    <row r="20" spans="1:6" ht="30" customHeight="1" x14ac:dyDescent="0.2">
      <c r="A20" s="5" t="s">
        <v>117</v>
      </c>
      <c r="B20" s="62" t="s">
        <v>60</v>
      </c>
      <c r="C20" s="57" t="str">
        <f>'Phase 4 original'!C20</f>
        <v>Completed</v>
      </c>
      <c r="D20" s="2"/>
      <c r="E20" s="2"/>
      <c r="F20" s="2"/>
    </row>
    <row r="21" spans="1:6" s="13" customFormat="1" ht="30" customHeight="1" x14ac:dyDescent="0.25">
      <c r="A21" s="5" t="s">
        <v>118</v>
      </c>
      <c r="B21" s="62" t="s">
        <v>62</v>
      </c>
      <c r="C21" s="11" t="str">
        <f>'Phase 4 original'!C21</f>
        <v>Completed</v>
      </c>
      <c r="D21" s="2"/>
      <c r="E21" s="2"/>
      <c r="F21" s="2"/>
    </row>
    <row r="22" spans="1:6" ht="30" customHeight="1" x14ac:dyDescent="0.25">
      <c r="A22" s="18"/>
      <c r="B22" s="64" t="s">
        <v>63</v>
      </c>
      <c r="C22" s="66"/>
      <c r="D22" s="13"/>
      <c r="E22" s="13"/>
      <c r="F22" s="13"/>
    </row>
    <row r="23" spans="1:6" ht="30" customHeight="1" x14ac:dyDescent="0.2">
      <c r="A23" s="5" t="s">
        <v>119</v>
      </c>
      <c r="B23" s="62" t="s">
        <v>2</v>
      </c>
      <c r="C23" s="57" t="str">
        <f>'Phase 4 original'!C23</f>
        <v>Cancelled</v>
      </c>
      <c r="D23" s="2"/>
      <c r="E23" s="2"/>
      <c r="F23" s="2"/>
    </row>
    <row r="24" spans="1:6" s="13" customFormat="1" ht="30" customHeight="1" x14ac:dyDescent="0.25">
      <c r="A24" s="5" t="s">
        <v>120</v>
      </c>
      <c r="B24" s="7" t="s">
        <v>103</v>
      </c>
      <c r="C24" s="57" t="str">
        <f>'Phase 4 original'!C24</f>
        <v>Completed</v>
      </c>
      <c r="D24" s="2"/>
      <c r="E24" s="2"/>
      <c r="F24" s="2"/>
    </row>
    <row r="25" spans="1:6" ht="30" customHeight="1" x14ac:dyDescent="0.25">
      <c r="A25" s="18"/>
      <c r="B25" s="64" t="s">
        <v>65</v>
      </c>
      <c r="C25" s="66"/>
      <c r="D25" s="13"/>
      <c r="E25" s="13"/>
      <c r="F25" s="13"/>
    </row>
    <row r="26" spans="1:6" ht="30" customHeight="1" x14ac:dyDescent="0.2">
      <c r="A26" s="5" t="s">
        <v>121</v>
      </c>
      <c r="B26" s="62" t="s">
        <v>66</v>
      </c>
      <c r="C26" s="57" t="s">
        <v>3</v>
      </c>
      <c r="D26" s="2"/>
      <c r="E26" s="2"/>
      <c r="F26" s="2"/>
    </row>
    <row r="27" spans="1:6" ht="30" customHeight="1" x14ac:dyDescent="0.2">
      <c r="A27" s="5" t="s">
        <v>122</v>
      </c>
      <c r="B27" s="62" t="s">
        <v>68</v>
      </c>
      <c r="C27" s="57" t="str">
        <f>'Phase 4 original'!C27</f>
        <v>Completed</v>
      </c>
      <c r="D27" s="2"/>
      <c r="E27" s="2"/>
      <c r="F27" s="2"/>
    </row>
    <row r="28" spans="1:6" s="25" customFormat="1" ht="30" customHeight="1" x14ac:dyDescent="0.2">
      <c r="A28" s="5" t="s">
        <v>123</v>
      </c>
      <c r="B28" s="62" t="s">
        <v>71</v>
      </c>
      <c r="C28" s="57" t="s">
        <v>3</v>
      </c>
      <c r="D28" s="2"/>
      <c r="E28" s="2"/>
      <c r="F28" s="2"/>
    </row>
    <row r="29" spans="1:6" ht="30" customHeight="1" x14ac:dyDescent="0.2">
      <c r="A29" s="5" t="s">
        <v>124</v>
      </c>
      <c r="B29" s="62" t="s">
        <v>73</v>
      </c>
      <c r="C29" s="57" t="str">
        <f>'Phase 4 original'!C29</f>
        <v>In Progress</v>
      </c>
      <c r="D29" s="2"/>
      <c r="E29" s="2"/>
      <c r="F29" s="2"/>
    </row>
    <row r="30" spans="1:6" ht="30" customHeight="1" x14ac:dyDescent="0.2">
      <c r="A30" s="5" t="s">
        <v>125</v>
      </c>
      <c r="B30" s="62" t="s">
        <v>76</v>
      </c>
      <c r="C30" s="11" t="str">
        <f>'Phase 4 original'!C30</f>
        <v>Completed</v>
      </c>
      <c r="D30" s="25"/>
      <c r="E30" s="25"/>
      <c r="F30" s="25"/>
    </row>
    <row r="31" spans="1:6" s="13" customFormat="1" ht="30" customHeight="1" x14ac:dyDescent="0.25">
      <c r="A31" s="5" t="s">
        <v>126</v>
      </c>
      <c r="B31" s="62" t="s">
        <v>78</v>
      </c>
      <c r="C31" s="11" t="str">
        <f>'Phase 4 original'!C31</f>
        <v>Completed</v>
      </c>
      <c r="D31" s="2"/>
      <c r="E31" s="2"/>
      <c r="F31" s="2"/>
    </row>
    <row r="32" spans="1:6" ht="30" customHeight="1" x14ac:dyDescent="0.25">
      <c r="A32" s="18"/>
      <c r="B32" s="64" t="s">
        <v>80</v>
      </c>
      <c r="C32" s="66"/>
      <c r="D32" s="13"/>
      <c r="E32" s="13"/>
      <c r="F32" s="13"/>
    </row>
    <row r="33" spans="1:6" ht="30" customHeight="1" x14ac:dyDescent="0.2">
      <c r="A33" s="5" t="s">
        <v>127</v>
      </c>
      <c r="B33" s="1" t="s">
        <v>81</v>
      </c>
      <c r="C33" s="11" t="str">
        <f>'Phase 4 original'!C33</f>
        <v>Merged #8101</v>
      </c>
      <c r="D33" s="2"/>
      <c r="E33" s="2"/>
      <c r="F33" s="2"/>
    </row>
    <row r="34" spans="1:6" ht="30" customHeight="1" x14ac:dyDescent="0.2">
      <c r="A34" s="5" t="s">
        <v>128</v>
      </c>
      <c r="B34" s="62" t="s">
        <v>83</v>
      </c>
      <c r="C34" s="11" t="str">
        <f>'Phase 4 original'!C34</f>
        <v>Completed</v>
      </c>
      <c r="D34" s="2"/>
      <c r="E34" s="2"/>
      <c r="F34" s="2"/>
    </row>
    <row r="35" spans="1:6" ht="30" customHeight="1" x14ac:dyDescent="0.2">
      <c r="A35" s="5" t="s">
        <v>129</v>
      </c>
      <c r="B35" s="62" t="s">
        <v>84</v>
      </c>
      <c r="C35" s="11" t="str">
        <f>'Phase 4 original'!C35</f>
        <v>Completed</v>
      </c>
      <c r="D35" s="2"/>
      <c r="E35" s="2"/>
      <c r="F35" s="2"/>
    </row>
    <row r="36" spans="1:6" ht="30" customHeight="1" x14ac:dyDescent="0.2">
      <c r="A36" s="5" t="s">
        <v>130</v>
      </c>
      <c r="B36" s="62" t="s">
        <v>87</v>
      </c>
      <c r="C36" s="11" t="str">
        <f>'Phase 4 original'!C36</f>
        <v>Completed</v>
      </c>
      <c r="D36" s="2"/>
      <c r="E36" s="2"/>
      <c r="F36" s="2"/>
    </row>
    <row r="37" spans="1:6" ht="30" customHeight="1" x14ac:dyDescent="0.2">
      <c r="A37" s="5" t="s">
        <v>131</v>
      </c>
      <c r="B37" s="62" t="s">
        <v>88</v>
      </c>
      <c r="C37" s="57" t="str">
        <f>'Phase 4 original'!C37</f>
        <v>Completed</v>
      </c>
      <c r="D37" s="2"/>
      <c r="E37" s="2"/>
      <c r="F37" s="2"/>
    </row>
    <row r="38" spans="1:6" s="13" customFormat="1" ht="30" customHeight="1" x14ac:dyDescent="0.25">
      <c r="A38" s="5" t="s">
        <v>132</v>
      </c>
      <c r="B38" s="62" t="s">
        <v>89</v>
      </c>
      <c r="C38" s="57" t="str">
        <f>'Phase 4 original'!C38</f>
        <v>Completed</v>
      </c>
      <c r="D38" s="2"/>
      <c r="E38" s="2"/>
      <c r="F38" s="2"/>
    </row>
    <row r="39" spans="1:6" ht="30" customHeight="1" x14ac:dyDescent="0.25">
      <c r="A39" s="18"/>
      <c r="B39" s="64" t="s">
        <v>19</v>
      </c>
      <c r="C39" s="66"/>
      <c r="D39" s="13"/>
      <c r="E39" s="13"/>
      <c r="F39" s="13"/>
    </row>
    <row r="40" spans="1:6" ht="30" customHeight="1" x14ac:dyDescent="0.2">
      <c r="A40" s="5" t="s">
        <v>133</v>
      </c>
      <c r="B40" s="62" t="s">
        <v>90</v>
      </c>
      <c r="C40" s="11" t="s">
        <v>6</v>
      </c>
      <c r="D40" s="2"/>
      <c r="E40" s="2"/>
      <c r="F40" s="2"/>
    </row>
    <row r="41" spans="1:6" ht="30" customHeight="1" x14ac:dyDescent="0.2">
      <c r="A41" s="5" t="s">
        <v>134</v>
      </c>
      <c r="B41" s="62" t="s">
        <v>93</v>
      </c>
      <c r="C41" s="11" t="str">
        <f>'Phase 4 original'!C41</f>
        <v>Completed</v>
      </c>
      <c r="D41" s="2"/>
      <c r="E41" s="2"/>
      <c r="F41" s="2"/>
    </row>
    <row r="42" spans="1:6" ht="30" customHeight="1" x14ac:dyDescent="0.2">
      <c r="A42" s="5" t="s">
        <v>135</v>
      </c>
      <c r="B42" s="62" t="s">
        <v>94</v>
      </c>
      <c r="C42" s="57" t="str">
        <f>'Phase 4 original'!C42</f>
        <v>Completed</v>
      </c>
      <c r="D42" s="2"/>
      <c r="E42" s="2"/>
      <c r="F42" s="2"/>
    </row>
    <row r="43" spans="1:6" ht="30" customHeight="1" x14ac:dyDescent="0.2">
      <c r="A43" s="5" t="s">
        <v>136</v>
      </c>
      <c r="B43" s="62" t="s">
        <v>95</v>
      </c>
      <c r="C43" s="57" t="str">
        <f>'Phase 4 original'!C43</f>
        <v>Completed</v>
      </c>
      <c r="D43" s="2"/>
      <c r="E43" s="2"/>
      <c r="F43" s="2"/>
    </row>
    <row r="44" spans="1:6" ht="30" customHeight="1" x14ac:dyDescent="0.2">
      <c r="A44" s="5" t="s">
        <v>137</v>
      </c>
      <c r="B44" s="62" t="s">
        <v>96</v>
      </c>
      <c r="C44" s="57" t="str">
        <f>'Phase 4 original'!C44</f>
        <v>Completed</v>
      </c>
      <c r="D44" s="2"/>
      <c r="E44" s="2"/>
      <c r="F44" s="2"/>
    </row>
    <row r="46" spans="1:6" ht="15.75" thickBot="1" x14ac:dyDescent="0.25"/>
    <row r="47" spans="1:6" x14ac:dyDescent="0.25">
      <c r="C47" s="71" t="s">
        <v>97</v>
      </c>
      <c r="D47" s="70"/>
      <c r="E47" s="2"/>
    </row>
    <row r="48" spans="1:6" ht="15.75" thickBot="1" x14ac:dyDescent="0.25">
      <c r="A48" s="29"/>
      <c r="C48" s="61" t="s">
        <v>26</v>
      </c>
      <c r="D48" s="84">
        <f>COUNTIF(C3:C44, "cancel*")</f>
        <v>3</v>
      </c>
      <c r="E48" s="2"/>
    </row>
    <row r="49" spans="1:5" ht="15" customHeight="1" thickTop="1" thickBot="1" x14ac:dyDescent="0.25">
      <c r="A49" s="29"/>
      <c r="C49" s="61" t="s">
        <v>27</v>
      </c>
      <c r="D49" s="84">
        <f>COUNTIF(C4:C44, "complete*")</f>
        <v>28</v>
      </c>
      <c r="E49" s="2"/>
    </row>
    <row r="50" spans="1:5" ht="15" customHeight="1" thickTop="1" x14ac:dyDescent="0.2">
      <c r="C50" s="61" t="s">
        <v>28</v>
      </c>
      <c r="D50" s="59">
        <f>COUNTIF(C4:C44,"merge*")</f>
        <v>2</v>
      </c>
      <c r="E50" s="2"/>
    </row>
    <row r="51" spans="1:5" x14ac:dyDescent="0.2">
      <c r="C51" s="61" t="s">
        <v>30</v>
      </c>
      <c r="D51" s="59">
        <f>COUNTIF(C4:C44,"*waiver*")</f>
        <v>0</v>
      </c>
      <c r="E51" s="2"/>
    </row>
    <row r="52" spans="1:5" ht="15" customHeight="1" x14ac:dyDescent="0.2">
      <c r="C52" s="61" t="s">
        <v>29</v>
      </c>
      <c r="D52" s="59">
        <f>COUNTIF(C4:C44,"*sub compl*")</f>
        <v>0</v>
      </c>
      <c r="E52" s="2"/>
    </row>
    <row r="53" spans="1:5" x14ac:dyDescent="0.2">
      <c r="C53" s="61" t="s">
        <v>5</v>
      </c>
      <c r="D53" s="59">
        <f>COUNTIF(C4:C44,"*suspended*")</f>
        <v>1</v>
      </c>
      <c r="E53" s="2"/>
    </row>
    <row r="54" spans="1:5" ht="15.75" thickBot="1" x14ac:dyDescent="0.25">
      <c r="C54" s="55" t="s">
        <v>7</v>
      </c>
      <c r="D54" s="84">
        <f>COUNTIF(C4:C44, "in prog*")</f>
        <v>1</v>
      </c>
      <c r="E54" s="2"/>
    </row>
    <row r="55" spans="1:5" ht="16.5" thickTop="1" thickBot="1" x14ac:dyDescent="0.25">
      <c r="C55" s="56" t="s">
        <v>31</v>
      </c>
      <c r="D55" s="60">
        <f>SUM(D48:D54)</f>
        <v>35</v>
      </c>
      <c r="E55" s="2"/>
    </row>
    <row r="56" spans="1:5" x14ac:dyDescent="0.2">
      <c r="D56" s="54">
        <f>(SUM(D52:D54)/D55)</f>
        <v>5.7142857142857141E-2</v>
      </c>
      <c r="E56" s="2" t="s">
        <v>33</v>
      </c>
    </row>
  </sheetData>
  <sheetProtection selectLockedCells="1"/>
  <pageMargins left="0.25" right="0.25" top="0.75" bottom="0.25" header="0.3" footer="0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4 original</vt:lpstr>
      <vt:lpstr>Phase 4</vt:lpstr>
    </vt:vector>
  </TitlesOfParts>
  <Company>NYS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Ripstein</dc:creator>
  <cp:lastModifiedBy>Kim Fraim</cp:lastModifiedBy>
  <cp:lastPrinted>2017-07-06T19:49:17Z</cp:lastPrinted>
  <dcterms:created xsi:type="dcterms:W3CDTF">2014-09-09T13:29:03Z</dcterms:created>
  <dcterms:modified xsi:type="dcterms:W3CDTF">2018-11-05T17:37:03Z</dcterms:modified>
</cp:coreProperties>
</file>